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593" i="1" l="1"/>
  <c r="L592" i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G593" i="1" s="1"/>
  <c r="F573" i="1"/>
  <c r="L563" i="1"/>
  <c r="J563" i="1"/>
  <c r="I563" i="1"/>
  <c r="H563" i="1"/>
  <c r="G563" i="1"/>
  <c r="F563" i="1"/>
  <c r="L559" i="1"/>
  <c r="L593" i="1" s="1"/>
  <c r="J559" i="1"/>
  <c r="J593" i="1" s="1"/>
  <c r="I559" i="1"/>
  <c r="I593" i="1" s="1"/>
  <c r="H559" i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G551" i="1" s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F551" i="1" s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L509" i="1" s="1"/>
  <c r="J489" i="1"/>
  <c r="I489" i="1"/>
  <c r="I509" i="1" s="1"/>
  <c r="H489" i="1"/>
  <c r="G489" i="1"/>
  <c r="F489" i="1"/>
  <c r="L479" i="1"/>
  <c r="J479" i="1"/>
  <c r="I479" i="1"/>
  <c r="H479" i="1"/>
  <c r="G479" i="1"/>
  <c r="F479" i="1"/>
  <c r="F509" i="1" s="1"/>
  <c r="L475" i="1"/>
  <c r="J475" i="1"/>
  <c r="J509" i="1" s="1"/>
  <c r="I475" i="1"/>
  <c r="H475" i="1"/>
  <c r="H509" i="1" s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F467" i="1" s="1"/>
  <c r="L437" i="1"/>
  <c r="J437" i="1"/>
  <c r="I437" i="1"/>
  <c r="H437" i="1"/>
  <c r="H467" i="1" s="1"/>
  <c r="G437" i="1"/>
  <c r="F437" i="1"/>
  <c r="L433" i="1"/>
  <c r="J433" i="1"/>
  <c r="J467" i="1" s="1"/>
  <c r="I433" i="1"/>
  <c r="I467" i="1" s="1"/>
  <c r="H433" i="1"/>
  <c r="G433" i="1"/>
  <c r="G467" i="1" s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405" i="1"/>
  <c r="J405" i="1"/>
  <c r="I405" i="1"/>
  <c r="H405" i="1"/>
  <c r="H425" i="1" s="1"/>
  <c r="G405" i="1"/>
  <c r="G425" i="1" s="1"/>
  <c r="F405" i="1"/>
  <c r="L395" i="1"/>
  <c r="J395" i="1"/>
  <c r="J425" i="1" s="1"/>
  <c r="I395" i="1"/>
  <c r="H395" i="1"/>
  <c r="G395" i="1"/>
  <c r="F395" i="1"/>
  <c r="L391" i="1"/>
  <c r="J391" i="1"/>
  <c r="I391" i="1"/>
  <c r="I425" i="1" s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63" i="1"/>
  <c r="J363" i="1"/>
  <c r="J383" i="1" s="1"/>
  <c r="I363" i="1"/>
  <c r="I383" i="1" s="1"/>
  <c r="H363" i="1"/>
  <c r="G363" i="1"/>
  <c r="G383" i="1" s="1"/>
  <c r="F363" i="1"/>
  <c r="L353" i="1"/>
  <c r="J353" i="1"/>
  <c r="I353" i="1"/>
  <c r="H353" i="1"/>
  <c r="G353" i="1"/>
  <c r="F353" i="1"/>
  <c r="L349" i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F341" i="1" s="1"/>
  <c r="L311" i="1"/>
  <c r="J311" i="1"/>
  <c r="I311" i="1"/>
  <c r="H311" i="1"/>
  <c r="G311" i="1"/>
  <c r="F311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H173" i="1" l="1"/>
  <c r="L425" i="1"/>
  <c r="L383" i="1"/>
  <c r="G299" i="1"/>
  <c r="G257" i="1"/>
  <c r="J257" i="1"/>
  <c r="J215" i="1"/>
  <c r="H131" i="1"/>
  <c r="F89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F594" i="1" l="1"/>
  <c r="I594" i="1"/>
  <c r="G594" i="1"/>
  <c r="J594" i="1"/>
  <c r="H594" i="1"/>
  <c r="L47" i="1"/>
  <c r="L89" i="1"/>
  <c r="L131" i="1"/>
  <c r="L173" i="1"/>
  <c r="L215" i="1"/>
  <c r="L257" i="1"/>
  <c r="L299" i="1"/>
  <c r="L594" i="1" l="1"/>
</calcChain>
</file>

<file path=xl/sharedStrings.xml><?xml version="1.0" encoding="utf-8"?>
<sst xmlns="http://schemas.openxmlformats.org/spreadsheetml/2006/main" count="565" uniqueCount="75">
  <si>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</si>
  <si>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</si>
  <si>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</si>
  <si>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</si>
  <si>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</si>
  <si>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</si>
  <si>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</si>
  <si>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</si>
  <si>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</si>
  <si>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</si>
  <si>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</si>
  <si>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</si>
  <si>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</si>
  <si>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</si>
  <si>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</si>
  <si>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</si>
  <si>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</si>
  <si>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</si>
  <si>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</si>
  <si>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</si>
  <si>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</si>
  <si>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</si>
  <si>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</si>
  <si>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</si>
  <si>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</si>
  <si>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</si>
  <si>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</si>
  <si>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</si>
  <si>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</si>
  <si>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</si>
  <si>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</si>
  <si>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</si>
  <si>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</si>
  <si>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</si>
  <si>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</si>
  <si>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</si>
  <si>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</si>
  <si>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</si>
  <si>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</si>
  <si>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</si>
  <si>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</si>
  <si>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</si>
  <si>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</si>
  <si>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</si>
  <si>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</si>
  <si>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курица в духовке</t>
  </si>
  <si>
    <t>каша гречневая расыпчатая</t>
  </si>
  <si>
    <t>чай</t>
  </si>
  <si>
    <t>хлеб ржаной</t>
  </si>
  <si>
    <t xml:space="preserve">щи из свежей капусты с картофелем </t>
  </si>
  <si>
    <t>курица запеченая в духовке</t>
  </si>
  <si>
    <t>макароны отварные с маслом</t>
  </si>
  <si>
    <t>плов из курицы</t>
  </si>
  <si>
    <t>суп картофельный с макаронными изделиями</t>
  </si>
  <si>
    <t>котлета рыбная</t>
  </si>
  <si>
    <t>картофельное пюре</t>
  </si>
  <si>
    <t>рассольник "ленинградский"</t>
  </si>
  <si>
    <t>биточки мясные</t>
  </si>
  <si>
    <t>гречка отварная с маслом</t>
  </si>
  <si>
    <t>компот фруктовый</t>
  </si>
  <si>
    <t>борщ из свежей капусты</t>
  </si>
  <si>
    <t>макароны отварные</t>
  </si>
  <si>
    <t>суп картофельный гороховый</t>
  </si>
  <si>
    <t>голубцы мясные ленивые</t>
  </si>
  <si>
    <t>рис отварной рассыпчатый</t>
  </si>
  <si>
    <t>хлеб пшеничный</t>
  </si>
  <si>
    <t>рыба припущенная в духовке</t>
  </si>
  <si>
    <t>11 и старше</t>
  </si>
  <si>
    <t>суп картофельный</t>
  </si>
  <si>
    <t>котлета мясная</t>
  </si>
  <si>
    <t>каша гречневая рассыпчатая</t>
  </si>
  <si>
    <t>суп вермешелевой</t>
  </si>
  <si>
    <t>печень по строгоновски</t>
  </si>
  <si>
    <t>катофельное пюре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</si>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</sst>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K400" sqref="K40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3" t="s">
        <v>15</v>
      </c>
      <c r="G1" s="2" t="s">
        <v>16</v>
      </c>
      <c r="H1" s="60"/>
      <c r="I1" s="60"/>
      <c r="J1" s="60"/>
      <c r="K1" s="60"/>
    </row>
    <row r="2" spans="1:12" ht="18" x14ac:dyDescent="0.2">
      <c r="A2" s="40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67</v>
      </c>
      <c r="G3" s="2" t="s">
        <v>18</v>
      </c>
      <c r="H3" s="52"/>
      <c r="I3" s="52"/>
      <c r="J3" s="53">
        <v>2023</v>
      </c>
      <c r="K3" s="1"/>
    </row>
    <row r="4" spans="1:12" x14ac:dyDescent="0.2">
      <c r="C4" s="2"/>
      <c r="D4" s="4"/>
      <c r="H4" s="54" t="s">
        <v>41</v>
      </c>
      <c r="I4" s="54" t="s">
        <v>42</v>
      </c>
      <c r="J4" s="54" t="s">
        <v>43</v>
      </c>
    </row>
    <row r="5" spans="1:12" ht="33.75" x14ac:dyDescent="0.2">
      <c r="A5" s="50" t="s">
        <v>13</v>
      </c>
      <c r="B5" s="51" t="s">
        <v>14</v>
      </c>
      <c r="C5" s="41" t="s">
        <v>0</v>
      </c>
      <c r="D5" s="41" t="s">
        <v>12</v>
      </c>
      <c r="E5" s="41" t="s">
        <v>11</v>
      </c>
      <c r="F5" s="41" t="s">
        <v>39</v>
      </c>
      <c r="G5" s="41" t="s">
        <v>1</v>
      </c>
      <c r="H5" s="41" t="s">
        <v>2</v>
      </c>
      <c r="I5" s="41" t="s">
        <v>3</v>
      </c>
      <c r="J5" s="41" t="s">
        <v>9</v>
      </c>
      <c r="K5" s="42" t="s">
        <v>10</v>
      </c>
      <c r="L5" s="41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4"/>
      <c r="F6" s="45"/>
      <c r="G6" s="45"/>
      <c r="H6" s="45"/>
      <c r="I6" s="45"/>
      <c r="J6" s="45"/>
      <c r="K6" s="46"/>
      <c r="L6" s="45"/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21</v>
      </c>
      <c r="E8" s="47"/>
      <c r="F8" s="48"/>
      <c r="G8" s="48"/>
      <c r="H8" s="48"/>
      <c r="I8" s="48"/>
      <c r="J8" s="48"/>
      <c r="K8" s="49"/>
      <c r="L8" s="48"/>
    </row>
    <row r="9" spans="1:12" ht="15" x14ac:dyDescent="0.25">
      <c r="A9" s="25"/>
      <c r="B9" s="16"/>
      <c r="C9" s="11"/>
      <c r="D9" s="7" t="s">
        <v>22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5"/>
      <c r="B10" s="16"/>
      <c r="C10" s="11"/>
      <c r="D10" s="7" t="s">
        <v>23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5"/>
      <c r="B19" s="16"/>
      <c r="C19" s="11"/>
      <c r="D19" s="7" t="s">
        <v>27</v>
      </c>
      <c r="E19" s="47" t="s">
        <v>44</v>
      </c>
      <c r="F19" s="48">
        <v>200</v>
      </c>
      <c r="G19" s="48">
        <v>4.3899999999999997</v>
      </c>
      <c r="H19" s="48">
        <v>4.22</v>
      </c>
      <c r="I19" s="48">
        <v>13.06</v>
      </c>
      <c r="J19" s="48">
        <v>107.8</v>
      </c>
      <c r="K19" s="49">
        <v>206</v>
      </c>
      <c r="L19" s="48">
        <v>3.87</v>
      </c>
    </row>
    <row r="20" spans="1:12" ht="15" x14ac:dyDescent="0.25">
      <c r="A20" s="25"/>
      <c r="B20" s="16"/>
      <c r="C20" s="11"/>
      <c r="D20" s="7" t="s">
        <v>28</v>
      </c>
      <c r="E20" s="47" t="s">
        <v>45</v>
      </c>
      <c r="F20" s="48">
        <v>100</v>
      </c>
      <c r="G20" s="48">
        <v>21.1</v>
      </c>
      <c r="H20" s="48">
        <v>13.6</v>
      </c>
      <c r="I20" s="48">
        <v>0</v>
      </c>
      <c r="J20" s="48">
        <v>206.25</v>
      </c>
      <c r="K20" s="49">
        <v>637</v>
      </c>
      <c r="L20" s="48">
        <v>42</v>
      </c>
    </row>
    <row r="21" spans="1:12" ht="15" x14ac:dyDescent="0.25">
      <c r="A21" s="25"/>
      <c r="B21" s="16"/>
      <c r="C21" s="11"/>
      <c r="D21" s="7" t="s">
        <v>29</v>
      </c>
      <c r="E21" s="47" t="s">
        <v>46</v>
      </c>
      <c r="F21" s="48">
        <v>150</v>
      </c>
      <c r="G21" s="48">
        <v>7.46</v>
      </c>
      <c r="H21" s="48">
        <v>5.61</v>
      </c>
      <c r="I21" s="48">
        <v>35.840000000000003</v>
      </c>
      <c r="J21" s="48">
        <v>230.45</v>
      </c>
      <c r="K21" s="49">
        <v>679</v>
      </c>
      <c r="L21" s="48">
        <v>7.56</v>
      </c>
    </row>
    <row r="22" spans="1:12" ht="15" x14ac:dyDescent="0.25">
      <c r="A22" s="25"/>
      <c r="B22" s="16"/>
      <c r="C22" s="11"/>
      <c r="D22" s="7" t="s">
        <v>30</v>
      </c>
      <c r="E22" s="47" t="s">
        <v>47</v>
      </c>
      <c r="F22" s="48">
        <v>200</v>
      </c>
      <c r="G22" s="48">
        <v>0.2</v>
      </c>
      <c r="H22" s="48">
        <v>0</v>
      </c>
      <c r="I22" s="48">
        <v>14</v>
      </c>
      <c r="J22" s="48">
        <v>28</v>
      </c>
      <c r="K22" s="49">
        <v>943</v>
      </c>
      <c r="L22" s="48">
        <v>1.61</v>
      </c>
    </row>
    <row r="23" spans="1:12" ht="15" x14ac:dyDescent="0.25">
      <c r="A23" s="25"/>
      <c r="B23" s="16"/>
      <c r="C23" s="11"/>
      <c r="D23" s="7" t="s">
        <v>31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5"/>
      <c r="B24" s="16"/>
      <c r="C24" s="11"/>
      <c r="D24" s="7" t="s">
        <v>32</v>
      </c>
      <c r="E24" s="47" t="s">
        <v>48</v>
      </c>
      <c r="F24" s="48">
        <v>25</v>
      </c>
      <c r="G24" s="48">
        <v>1.65</v>
      </c>
      <c r="H24" s="48">
        <v>1.7</v>
      </c>
      <c r="I24" s="48">
        <v>8.35</v>
      </c>
      <c r="J24" s="48">
        <v>43.5</v>
      </c>
      <c r="K24" s="49"/>
      <c r="L24" s="48">
        <v>1.96</v>
      </c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675</v>
      </c>
      <c r="G27" s="21">
        <f t="shared" ref="G27:L27" si="3">SUM(G18:G26)</f>
        <v>34.800000000000004</v>
      </c>
      <c r="H27" s="21">
        <f t="shared" si="3"/>
        <v>25.13</v>
      </c>
      <c r="I27" s="21">
        <f t="shared" si="3"/>
        <v>71.25</v>
      </c>
      <c r="J27" s="21">
        <f t="shared" si="3"/>
        <v>616</v>
      </c>
      <c r="K27" s="27"/>
      <c r="L27" s="21">
        <f t="shared" si="3"/>
        <v>57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30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29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30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22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34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30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23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5" t="s">
        <v>4</v>
      </c>
      <c r="D47" s="56"/>
      <c r="E47" s="33"/>
      <c r="F47" s="34">
        <f>F13+F17+F27+F32+F39+F46</f>
        <v>675</v>
      </c>
      <c r="G47" s="34">
        <f t="shared" ref="G47:J47" si="7">G13+G17+G27+G32+G39+G46</f>
        <v>34.800000000000004</v>
      </c>
      <c r="H47" s="34">
        <f t="shared" si="7"/>
        <v>25.13</v>
      </c>
      <c r="I47" s="34">
        <f t="shared" si="7"/>
        <v>71.25</v>
      </c>
      <c r="J47" s="34">
        <f t="shared" si="7"/>
        <v>616</v>
      </c>
      <c r="K47" s="35"/>
      <c r="L47" s="34">
        <f>L13+L17+L27+L32+L39+L46</f>
        <v>57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4"/>
      <c r="F48" s="45"/>
      <c r="G48" s="45"/>
      <c r="H48" s="45"/>
      <c r="I48" s="45"/>
      <c r="J48" s="45"/>
      <c r="K48" s="46"/>
      <c r="L48" s="45"/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21</v>
      </c>
      <c r="E50" s="47"/>
      <c r="F50" s="48"/>
      <c r="G50" s="48"/>
      <c r="H50" s="48"/>
      <c r="I50" s="48"/>
      <c r="J50" s="48"/>
      <c r="K50" s="49"/>
      <c r="L50" s="48"/>
    </row>
    <row r="51" spans="1:12" ht="15" x14ac:dyDescent="0.25">
      <c r="A51" s="15"/>
      <c r="B51" s="16"/>
      <c r="C51" s="11"/>
      <c r="D51" s="7" t="s">
        <v>22</v>
      </c>
      <c r="E51" s="47"/>
      <c r="F51" s="48"/>
      <c r="G51" s="48"/>
      <c r="H51" s="48"/>
      <c r="I51" s="48"/>
      <c r="J51" s="48"/>
      <c r="K51" s="49"/>
      <c r="L51" s="48"/>
    </row>
    <row r="52" spans="1:12" ht="15" x14ac:dyDescent="0.25">
      <c r="A52" s="15"/>
      <c r="B52" s="16"/>
      <c r="C52" s="11"/>
      <c r="D52" s="7" t="s">
        <v>23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27</v>
      </c>
      <c r="E61" s="47" t="s">
        <v>49</v>
      </c>
      <c r="F61" s="48">
        <v>200</v>
      </c>
      <c r="G61" s="48">
        <v>1.4</v>
      </c>
      <c r="H61" s="48">
        <v>3.91</v>
      </c>
      <c r="I61" s="48">
        <v>6.79</v>
      </c>
      <c r="J61" s="48">
        <v>67.8</v>
      </c>
      <c r="K61" s="49">
        <v>187</v>
      </c>
      <c r="L61" s="48">
        <v>5</v>
      </c>
    </row>
    <row r="62" spans="1:12" ht="15" x14ac:dyDescent="0.25">
      <c r="A62" s="15"/>
      <c r="B62" s="16"/>
      <c r="C62" s="11"/>
      <c r="D62" s="7" t="s">
        <v>28</v>
      </c>
      <c r="E62" s="47" t="s">
        <v>52</v>
      </c>
      <c r="F62" s="48">
        <v>260</v>
      </c>
      <c r="G62" s="48">
        <v>25.38</v>
      </c>
      <c r="H62" s="48">
        <v>21.25</v>
      </c>
      <c r="I62" s="48">
        <v>44.61</v>
      </c>
      <c r="J62" s="48">
        <v>471.25</v>
      </c>
      <c r="K62" s="49">
        <v>304</v>
      </c>
      <c r="L62" s="48">
        <v>48.84</v>
      </c>
    </row>
    <row r="63" spans="1:12" ht="15" x14ac:dyDescent="0.25">
      <c r="A63" s="15"/>
      <c r="B63" s="16"/>
      <c r="C63" s="11"/>
      <c r="D63" s="7" t="s">
        <v>29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15"/>
      <c r="B64" s="16"/>
      <c r="C64" s="11"/>
      <c r="D64" s="7" t="s">
        <v>30</v>
      </c>
      <c r="E64" s="47" t="s">
        <v>47</v>
      </c>
      <c r="F64" s="48">
        <v>200</v>
      </c>
      <c r="G64" s="48">
        <v>0.2</v>
      </c>
      <c r="H64" s="48">
        <v>0</v>
      </c>
      <c r="I64" s="48">
        <v>14</v>
      </c>
      <c r="J64" s="48">
        <v>28</v>
      </c>
      <c r="K64" s="49">
        <v>943</v>
      </c>
      <c r="L64" s="48">
        <v>1.2</v>
      </c>
    </row>
    <row r="65" spans="1:12" ht="15" x14ac:dyDescent="0.25">
      <c r="A65" s="15"/>
      <c r="B65" s="16"/>
      <c r="C65" s="11"/>
      <c r="D65" s="7" t="s">
        <v>31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15"/>
      <c r="B66" s="16"/>
      <c r="C66" s="11"/>
      <c r="D66" s="7" t="s">
        <v>32</v>
      </c>
      <c r="E66" s="47" t="s">
        <v>48</v>
      </c>
      <c r="F66" s="48">
        <v>25</v>
      </c>
      <c r="G66" s="48">
        <v>1.65</v>
      </c>
      <c r="H66" s="48">
        <v>1.7</v>
      </c>
      <c r="I66" s="48">
        <v>8.35</v>
      </c>
      <c r="J66" s="48">
        <v>43.5</v>
      </c>
      <c r="K66" s="49"/>
      <c r="L66" s="48">
        <v>1.96</v>
      </c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685</v>
      </c>
      <c r="G69" s="21">
        <f t="shared" ref="G69" si="17">SUM(G60:G68)</f>
        <v>28.629999999999995</v>
      </c>
      <c r="H69" s="21">
        <f t="shared" ref="H69" si="18">SUM(H60:H68)</f>
        <v>26.86</v>
      </c>
      <c r="I69" s="21">
        <f t="shared" ref="I69" si="19">SUM(I60:I68)</f>
        <v>73.75</v>
      </c>
      <c r="J69" s="21">
        <f t="shared" ref="J69:L69" si="20">SUM(J60:J68)</f>
        <v>610.54999999999995</v>
      </c>
      <c r="K69" s="27"/>
      <c r="L69" s="21">
        <f t="shared" si="20"/>
        <v>57.000000000000007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30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29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30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22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:L81" si="28">SUM(J75:J80)</f>
        <v>0</v>
      </c>
      <c r="K81" s="27"/>
      <c r="L81" s="21">
        <f t="shared" si="28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34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30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23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:L88" si="32">SUM(J82:J87)</f>
        <v>0</v>
      </c>
      <c r="K88" s="27"/>
      <c r="L88" s="21">
        <f t="shared" si="32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5" t="s">
        <v>4</v>
      </c>
      <c r="D89" s="56"/>
      <c r="E89" s="33"/>
      <c r="F89" s="34">
        <f>F55+F59+F69+F74+F81+F88</f>
        <v>685</v>
      </c>
      <c r="G89" s="34">
        <f t="shared" ref="G89" si="33">G55+G59+G69+G74+G81+G88</f>
        <v>28.629999999999995</v>
      </c>
      <c r="H89" s="34">
        <f t="shared" ref="H89" si="34">H55+H59+H69+H74+H81+H88</f>
        <v>26.86</v>
      </c>
      <c r="I89" s="34">
        <f t="shared" ref="I89" si="35">I55+I59+I69+I74+I81+I88</f>
        <v>73.75</v>
      </c>
      <c r="J89" s="34">
        <f t="shared" ref="J89" si="36">J55+J59+J69+J74+J81+J88</f>
        <v>610.54999999999995</v>
      </c>
      <c r="K89" s="35"/>
      <c r="L89" s="34">
        <f t="shared" ref="L89" si="37">L55+L59+L69+L74+L81+L88</f>
        <v>57.000000000000007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4"/>
      <c r="F90" s="45"/>
      <c r="G90" s="45"/>
      <c r="H90" s="45"/>
      <c r="I90" s="45"/>
      <c r="J90" s="45"/>
      <c r="K90" s="46"/>
      <c r="L90" s="45"/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21</v>
      </c>
      <c r="E92" s="47"/>
      <c r="F92" s="48"/>
      <c r="G92" s="48"/>
      <c r="H92" s="48"/>
      <c r="I92" s="48"/>
      <c r="J92" s="48"/>
      <c r="K92" s="49"/>
      <c r="L92" s="48"/>
    </row>
    <row r="93" spans="1:12" ht="15" x14ac:dyDescent="0.25">
      <c r="A93" s="25"/>
      <c r="B93" s="16"/>
      <c r="C93" s="11"/>
      <c r="D93" s="7" t="s">
        <v>22</v>
      </c>
      <c r="E93" s="47"/>
      <c r="F93" s="48"/>
      <c r="G93" s="48"/>
      <c r="H93" s="48"/>
      <c r="I93" s="48"/>
      <c r="J93" s="48"/>
      <c r="K93" s="49"/>
      <c r="L93" s="48"/>
    </row>
    <row r="94" spans="1:12" ht="15" x14ac:dyDescent="0.25">
      <c r="A94" s="25"/>
      <c r="B94" s="16"/>
      <c r="C94" s="11"/>
      <c r="D94" s="7" t="s">
        <v>23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8">SUM(G90:G96)</f>
        <v>0</v>
      </c>
      <c r="H97" s="21">
        <f t="shared" ref="H97" si="39">SUM(H90:H96)</f>
        <v>0</v>
      </c>
      <c r="I97" s="21">
        <f t="shared" ref="I97" si="40">SUM(I90:I96)</f>
        <v>0</v>
      </c>
      <c r="J97" s="21">
        <f t="shared" ref="J97" si="41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2">SUM(G98:G100)</f>
        <v>0</v>
      </c>
      <c r="H101" s="21">
        <f t="shared" ref="H101" si="43">SUM(H98:H100)</f>
        <v>0</v>
      </c>
      <c r="I101" s="21">
        <f t="shared" ref="I101" si="44">SUM(I98:I100)</f>
        <v>0</v>
      </c>
      <c r="J101" s="21">
        <f t="shared" ref="J101:L101" si="45">SUM(J98:J100)</f>
        <v>0</v>
      </c>
      <c r="K101" s="27"/>
      <c r="L101" s="21">
        <f t="shared" si="45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27</v>
      </c>
      <c r="E103" s="47" t="s">
        <v>53</v>
      </c>
      <c r="F103" s="48">
        <v>200</v>
      </c>
      <c r="G103" s="48">
        <v>2.15</v>
      </c>
      <c r="H103" s="48">
        <v>2.27</v>
      </c>
      <c r="I103" s="48">
        <v>13.71</v>
      </c>
      <c r="J103" s="48">
        <v>83.8</v>
      </c>
      <c r="K103" s="49">
        <v>208</v>
      </c>
      <c r="L103" s="48">
        <v>3.48</v>
      </c>
    </row>
    <row r="104" spans="1:12" ht="15" x14ac:dyDescent="0.25">
      <c r="A104" s="25"/>
      <c r="B104" s="16"/>
      <c r="C104" s="11"/>
      <c r="D104" s="7" t="s">
        <v>28</v>
      </c>
      <c r="E104" s="47" t="s">
        <v>54</v>
      </c>
      <c r="F104" s="48">
        <v>100</v>
      </c>
      <c r="G104" s="48">
        <v>13.3</v>
      </c>
      <c r="H104" s="48">
        <v>4.7</v>
      </c>
      <c r="I104" s="48">
        <v>9.59</v>
      </c>
      <c r="J104" s="48">
        <v>133.75</v>
      </c>
      <c r="K104" s="49">
        <v>255</v>
      </c>
      <c r="L104" s="48">
        <v>38.26</v>
      </c>
    </row>
    <row r="105" spans="1:12" ht="15" x14ac:dyDescent="0.25">
      <c r="A105" s="25"/>
      <c r="B105" s="16"/>
      <c r="C105" s="11"/>
      <c r="D105" s="7" t="s">
        <v>29</v>
      </c>
      <c r="E105" s="47" t="s">
        <v>55</v>
      </c>
      <c r="F105" s="48">
        <v>150</v>
      </c>
      <c r="G105" s="48">
        <v>3.06</v>
      </c>
      <c r="H105" s="48">
        <v>4.8</v>
      </c>
      <c r="I105" s="48">
        <v>20.45</v>
      </c>
      <c r="J105" s="48">
        <v>137.25</v>
      </c>
      <c r="K105" s="49">
        <v>694</v>
      </c>
      <c r="L105" s="48">
        <v>11</v>
      </c>
    </row>
    <row r="106" spans="1:12" ht="15" x14ac:dyDescent="0.25">
      <c r="A106" s="25"/>
      <c r="B106" s="16"/>
      <c r="C106" s="11"/>
      <c r="D106" s="7" t="s">
        <v>30</v>
      </c>
      <c r="E106" s="47" t="s">
        <v>47</v>
      </c>
      <c r="F106" s="48">
        <v>200</v>
      </c>
      <c r="G106" s="48">
        <v>0.2</v>
      </c>
      <c r="H106" s="48">
        <v>0</v>
      </c>
      <c r="I106" s="48">
        <v>14</v>
      </c>
      <c r="J106" s="48">
        <v>28</v>
      </c>
      <c r="K106" s="49">
        <v>943</v>
      </c>
      <c r="L106" s="48">
        <v>1.1000000000000001</v>
      </c>
    </row>
    <row r="107" spans="1:12" ht="15" x14ac:dyDescent="0.25">
      <c r="A107" s="25"/>
      <c r="B107" s="16"/>
      <c r="C107" s="11"/>
      <c r="D107" s="7" t="s">
        <v>31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5">
      <c r="A108" s="25"/>
      <c r="B108" s="16"/>
      <c r="C108" s="11"/>
      <c r="D108" s="7" t="s">
        <v>32</v>
      </c>
      <c r="E108" s="47" t="s">
        <v>48</v>
      </c>
      <c r="F108" s="48">
        <v>25</v>
      </c>
      <c r="G108" s="48">
        <v>1.65</v>
      </c>
      <c r="H108" s="48">
        <v>1.7</v>
      </c>
      <c r="I108" s="48">
        <v>8.35</v>
      </c>
      <c r="J108" s="48">
        <v>43.5</v>
      </c>
      <c r="K108" s="49"/>
      <c r="L108" s="48">
        <v>1.96</v>
      </c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675</v>
      </c>
      <c r="G111" s="21">
        <f t="shared" ref="G111" si="46">SUM(G102:G110)</f>
        <v>20.36</v>
      </c>
      <c r="H111" s="21">
        <f t="shared" ref="H111" si="47">SUM(H102:H110)</f>
        <v>13.469999999999999</v>
      </c>
      <c r="I111" s="21">
        <f t="shared" ref="I111" si="48">SUM(I102:I110)</f>
        <v>66.099999999999994</v>
      </c>
      <c r="J111" s="21">
        <f t="shared" ref="J111:L111" si="49">SUM(J102:J110)</f>
        <v>426.3</v>
      </c>
      <c r="K111" s="27"/>
      <c r="L111" s="21">
        <f t="shared" si="49"/>
        <v>55.8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30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29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30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22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4">SUM(G117:G122)</f>
        <v>0</v>
      </c>
      <c r="H123" s="21">
        <f t="shared" ref="H123" si="55">SUM(H117:H122)</f>
        <v>0</v>
      </c>
      <c r="I123" s="21">
        <f t="shared" ref="I123" si="56">SUM(I117:I122)</f>
        <v>0</v>
      </c>
      <c r="J123" s="21">
        <f t="shared" ref="J123:L123" si="57">SUM(J117:J122)</f>
        <v>0</v>
      </c>
      <c r="K123" s="27"/>
      <c r="L123" s="21">
        <f t="shared" si="57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34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30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23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:L130" si="61">SUM(J124:J129)</f>
        <v>0</v>
      </c>
      <c r="K130" s="27"/>
      <c r="L130" s="21">
        <f t="shared" si="61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5" t="s">
        <v>4</v>
      </c>
      <c r="D131" s="56"/>
      <c r="E131" s="33"/>
      <c r="F131" s="34">
        <f>F97+F101+F111+F116+F123+F130</f>
        <v>675</v>
      </c>
      <c r="G131" s="34">
        <f t="shared" ref="G131" si="62">G97+G101+G111+G116+G123+G130</f>
        <v>20.36</v>
      </c>
      <c r="H131" s="34">
        <f t="shared" ref="H131" si="63">H97+H101+H111+H116+H123+H130</f>
        <v>13.469999999999999</v>
      </c>
      <c r="I131" s="34">
        <f t="shared" ref="I131" si="64">I97+I101+I111+I116+I123+I130</f>
        <v>66.099999999999994</v>
      </c>
      <c r="J131" s="34">
        <f t="shared" ref="J131" si="65">J97+J101+J111+J116+J123+J130</f>
        <v>426.3</v>
      </c>
      <c r="K131" s="35"/>
      <c r="L131" s="34">
        <f t="shared" ref="L131" si="66">L97+L101+L111+L116+L123+L130</f>
        <v>55.8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4"/>
      <c r="F132" s="45"/>
      <c r="G132" s="45"/>
      <c r="H132" s="45"/>
      <c r="I132" s="45"/>
      <c r="J132" s="45"/>
      <c r="K132" s="46"/>
      <c r="L132" s="45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7" t="s">
        <v>21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25"/>
      <c r="B135" s="16"/>
      <c r="C135" s="11"/>
      <c r="D135" s="7" t="s">
        <v>22</v>
      </c>
      <c r="E135" s="47"/>
      <c r="F135" s="48"/>
      <c r="G135" s="48"/>
      <c r="H135" s="48"/>
      <c r="I135" s="48"/>
      <c r="J135" s="48"/>
      <c r="K135" s="49"/>
      <c r="L135" s="48"/>
    </row>
    <row r="136" spans="1:12" ht="15" x14ac:dyDescent="0.25">
      <c r="A136" s="25"/>
      <c r="B136" s="16"/>
      <c r="C136" s="11"/>
      <c r="D136" s="7" t="s">
        <v>23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67">SUM(G132:G138)</f>
        <v>0</v>
      </c>
      <c r="H139" s="21">
        <f t="shared" ref="H139" si="68">SUM(H132:H138)</f>
        <v>0</v>
      </c>
      <c r="I139" s="21">
        <f t="shared" ref="I139" si="69">SUM(I132:I138)</f>
        <v>0</v>
      </c>
      <c r="J139" s="21">
        <f t="shared" ref="J139" si="70">SUM(J132:J138)</f>
        <v>0</v>
      </c>
      <c r="K139" s="27"/>
      <c r="L139" s="21">
        <f t="shared" ref="L139:L181" si="7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2">SUM(G140:G142)</f>
        <v>0</v>
      </c>
      <c r="H143" s="21">
        <f t="shared" ref="H143" si="73">SUM(H140:H142)</f>
        <v>0</v>
      </c>
      <c r="I143" s="21">
        <f t="shared" ref="I143" si="74">SUM(I140:I142)</f>
        <v>0</v>
      </c>
      <c r="J143" s="21">
        <f t="shared" ref="J143:L143" si="75">SUM(J140:J142)</f>
        <v>0</v>
      </c>
      <c r="K143" s="27"/>
      <c r="L143" s="21">
        <f t="shared" si="75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27</v>
      </c>
      <c r="E145" s="47" t="s">
        <v>56</v>
      </c>
      <c r="F145" s="48">
        <v>200</v>
      </c>
      <c r="G145" s="48">
        <v>1.6</v>
      </c>
      <c r="H145" s="48">
        <v>4.09</v>
      </c>
      <c r="I145" s="48">
        <v>13.54</v>
      </c>
      <c r="J145" s="48">
        <v>97.4</v>
      </c>
      <c r="K145" s="49">
        <v>197</v>
      </c>
      <c r="L145" s="48">
        <v>3.68</v>
      </c>
    </row>
    <row r="146" spans="1:12" ht="15" x14ac:dyDescent="0.25">
      <c r="A146" s="25"/>
      <c r="B146" s="16"/>
      <c r="C146" s="11"/>
      <c r="D146" s="7" t="s">
        <v>28</v>
      </c>
      <c r="E146" s="47" t="s">
        <v>57</v>
      </c>
      <c r="F146" s="48">
        <v>100</v>
      </c>
      <c r="G146" s="48">
        <v>15.55</v>
      </c>
      <c r="H146" s="48">
        <v>11.55</v>
      </c>
      <c r="I146" s="48">
        <v>15.7</v>
      </c>
      <c r="J146" s="48">
        <v>228.75</v>
      </c>
      <c r="K146" s="49">
        <v>608</v>
      </c>
      <c r="L146" s="48">
        <v>39.24</v>
      </c>
    </row>
    <row r="147" spans="1:12" ht="15" x14ac:dyDescent="0.25">
      <c r="A147" s="25"/>
      <c r="B147" s="16"/>
      <c r="C147" s="11"/>
      <c r="D147" s="7" t="s">
        <v>29</v>
      </c>
      <c r="E147" s="47" t="s">
        <v>58</v>
      </c>
      <c r="F147" s="48">
        <v>150</v>
      </c>
      <c r="G147" s="48">
        <v>7.46</v>
      </c>
      <c r="H147" s="48">
        <v>5.61</v>
      </c>
      <c r="I147" s="48">
        <v>35.840000000000003</v>
      </c>
      <c r="J147" s="48">
        <v>230.45</v>
      </c>
      <c r="K147" s="49">
        <v>679</v>
      </c>
      <c r="L147" s="48">
        <v>7.56</v>
      </c>
    </row>
    <row r="148" spans="1:12" ht="15" x14ac:dyDescent="0.25">
      <c r="A148" s="25"/>
      <c r="B148" s="16"/>
      <c r="C148" s="11"/>
      <c r="D148" s="7" t="s">
        <v>30</v>
      </c>
      <c r="E148" s="47" t="s">
        <v>59</v>
      </c>
      <c r="F148" s="48">
        <v>200</v>
      </c>
      <c r="G148" s="48">
        <v>0.04</v>
      </c>
      <c r="H148" s="48">
        <v>0</v>
      </c>
      <c r="I148" s="48">
        <v>24.76</v>
      </c>
      <c r="J148" s="48">
        <v>94.2</v>
      </c>
      <c r="K148" s="49">
        <v>868</v>
      </c>
      <c r="L148" s="48">
        <v>4.5599999999999996</v>
      </c>
    </row>
    <row r="149" spans="1:12" ht="15" x14ac:dyDescent="0.25">
      <c r="A149" s="25"/>
      <c r="B149" s="16"/>
      <c r="C149" s="11"/>
      <c r="D149" s="7" t="s">
        <v>31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5">
      <c r="A150" s="25"/>
      <c r="B150" s="16"/>
      <c r="C150" s="11"/>
      <c r="D150" s="7" t="s">
        <v>32</v>
      </c>
      <c r="E150" s="47" t="s">
        <v>48</v>
      </c>
      <c r="F150" s="48">
        <v>25</v>
      </c>
      <c r="G150" s="48">
        <v>1.65</v>
      </c>
      <c r="H150" s="48">
        <v>1.7</v>
      </c>
      <c r="I150" s="48">
        <v>8.35</v>
      </c>
      <c r="J150" s="48">
        <v>43.5</v>
      </c>
      <c r="K150" s="49"/>
      <c r="L150" s="48">
        <v>1.96</v>
      </c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675</v>
      </c>
      <c r="G153" s="21">
        <f t="shared" ref="G153" si="76">SUM(G144:G152)</f>
        <v>26.3</v>
      </c>
      <c r="H153" s="21">
        <f t="shared" ref="H153" si="77">SUM(H144:H152)</f>
        <v>22.95</v>
      </c>
      <c r="I153" s="21">
        <f t="shared" ref="I153" si="78">SUM(I144:I152)</f>
        <v>98.19</v>
      </c>
      <c r="J153" s="21">
        <f t="shared" ref="J153:L153" si="79">SUM(J144:J152)</f>
        <v>694.3</v>
      </c>
      <c r="K153" s="27"/>
      <c r="L153" s="21">
        <f t="shared" si="79"/>
        <v>57.000000000000007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30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0">SUM(G154:G157)</f>
        <v>0</v>
      </c>
      <c r="H158" s="21">
        <f t="shared" ref="H158" si="81">SUM(H154:H157)</f>
        <v>0</v>
      </c>
      <c r="I158" s="21">
        <f t="shared" ref="I158" si="82">SUM(I154:I157)</f>
        <v>0</v>
      </c>
      <c r="J158" s="21">
        <f t="shared" ref="J158" si="83">SUM(J154:J157)</f>
        <v>0</v>
      </c>
      <c r="K158" s="27"/>
      <c r="L158" s="21"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29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30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22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4">SUM(G159:G164)</f>
        <v>0</v>
      </c>
      <c r="H165" s="21">
        <f t="shared" ref="H165" si="85">SUM(H159:H164)</f>
        <v>0</v>
      </c>
      <c r="I165" s="21">
        <f t="shared" ref="I165" si="86">SUM(I159:I164)</f>
        <v>0</v>
      </c>
      <c r="J165" s="21">
        <f t="shared" ref="J165:L165" si="87">SUM(J159:J164)</f>
        <v>0</v>
      </c>
      <c r="K165" s="27"/>
      <c r="L165" s="21">
        <f t="shared" si="87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34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30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23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88">SUM(G166:G171)</f>
        <v>0</v>
      </c>
      <c r="H172" s="21">
        <f t="shared" ref="H172" si="89">SUM(H166:H171)</f>
        <v>0</v>
      </c>
      <c r="I172" s="21">
        <f t="shared" ref="I172" si="90">SUM(I166:I171)</f>
        <v>0</v>
      </c>
      <c r="J172" s="21">
        <f t="shared" ref="J172:L172" si="91">SUM(J166:J171)</f>
        <v>0</v>
      </c>
      <c r="K172" s="27"/>
      <c r="L172" s="21">
        <f t="shared" si="91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5" t="s">
        <v>4</v>
      </c>
      <c r="D173" s="56"/>
      <c r="E173" s="33"/>
      <c r="F173" s="34">
        <f>F139+F143+F153+F158+F165+F172</f>
        <v>675</v>
      </c>
      <c r="G173" s="34">
        <f t="shared" ref="G173" si="92">G139+G143+G153+G158+G165+G172</f>
        <v>26.3</v>
      </c>
      <c r="H173" s="34">
        <f t="shared" ref="H173" si="93">H139+H143+H153+H158+H165+H172</f>
        <v>22.95</v>
      </c>
      <c r="I173" s="34">
        <f t="shared" ref="I173" si="94">I139+I143+I153+I158+I165+I172</f>
        <v>98.19</v>
      </c>
      <c r="J173" s="34">
        <f t="shared" ref="J173" si="95">J139+J143+J153+J158+J165+J172</f>
        <v>694.3</v>
      </c>
      <c r="K173" s="35"/>
      <c r="L173" s="34">
        <f t="shared" ref="L173" si="96">L139+L143+L153+L158+L165+L172</f>
        <v>57.000000000000007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7" t="s">
        <v>21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 x14ac:dyDescent="0.25">
      <c r="A177" s="25"/>
      <c r="B177" s="16"/>
      <c r="C177" s="11"/>
      <c r="D177" s="7" t="s">
        <v>22</v>
      </c>
      <c r="E177" s="47"/>
      <c r="F177" s="48"/>
      <c r="G177" s="48"/>
      <c r="H177" s="48"/>
      <c r="I177" s="48"/>
      <c r="J177" s="48"/>
      <c r="K177" s="49"/>
      <c r="L177" s="48"/>
    </row>
    <row r="178" spans="1:12" ht="15" x14ac:dyDescent="0.25">
      <c r="A178" s="25"/>
      <c r="B178" s="16"/>
      <c r="C178" s="11"/>
      <c r="D178" s="7" t="s">
        <v>23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 t="shared" ref="G181" si="97">SUM(G174:G180)</f>
        <v>0</v>
      </c>
      <c r="H181" s="21">
        <f t="shared" ref="H181" si="98">SUM(H174:H180)</f>
        <v>0</v>
      </c>
      <c r="I181" s="21">
        <f t="shared" ref="I181" si="99">SUM(I174:I180)</f>
        <v>0</v>
      </c>
      <c r="J181" s="21">
        <f t="shared" ref="J181" si="100">SUM(J174:J180)</f>
        <v>0</v>
      </c>
      <c r="K181" s="27"/>
      <c r="L181" s="21">
        <f t="shared" si="7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01">SUM(G182:G184)</f>
        <v>0</v>
      </c>
      <c r="H185" s="21">
        <f t="shared" ref="H185" si="102">SUM(H182:H184)</f>
        <v>0</v>
      </c>
      <c r="I185" s="21">
        <f t="shared" ref="I185" si="103">SUM(I182:I184)</f>
        <v>0</v>
      </c>
      <c r="J185" s="21">
        <f t="shared" ref="J185:L185" si="104">SUM(J182:J184)</f>
        <v>0</v>
      </c>
      <c r="K185" s="27"/>
      <c r="L185" s="21">
        <f t="shared" si="104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27</v>
      </c>
      <c r="E187" s="47" t="s">
        <v>60</v>
      </c>
      <c r="F187" s="48">
        <v>200</v>
      </c>
      <c r="G187" s="48">
        <v>1.45</v>
      </c>
      <c r="H187" s="48">
        <v>3.93</v>
      </c>
      <c r="I187" s="48">
        <v>100.2</v>
      </c>
      <c r="J187" s="48">
        <v>82</v>
      </c>
      <c r="K187" s="49">
        <v>170</v>
      </c>
      <c r="L187" s="48">
        <v>7.47</v>
      </c>
    </row>
    <row r="188" spans="1:12" ht="15" x14ac:dyDescent="0.25">
      <c r="A188" s="25"/>
      <c r="B188" s="16"/>
      <c r="C188" s="11"/>
      <c r="D188" s="7" t="s">
        <v>28</v>
      </c>
      <c r="E188" s="47" t="s">
        <v>45</v>
      </c>
      <c r="F188" s="48">
        <v>100</v>
      </c>
      <c r="G188" s="48">
        <v>21.1</v>
      </c>
      <c r="H188" s="48">
        <v>13.6</v>
      </c>
      <c r="I188" s="48">
        <v>0</v>
      </c>
      <c r="J188" s="48">
        <v>206.25</v>
      </c>
      <c r="K188" s="49">
        <v>637</v>
      </c>
      <c r="L188" s="48">
        <v>39.22</v>
      </c>
    </row>
    <row r="189" spans="1:12" ht="15" x14ac:dyDescent="0.25">
      <c r="A189" s="25"/>
      <c r="B189" s="16"/>
      <c r="C189" s="11"/>
      <c r="D189" s="7" t="s">
        <v>29</v>
      </c>
      <c r="E189" s="47" t="s">
        <v>61</v>
      </c>
      <c r="F189" s="48">
        <v>150</v>
      </c>
      <c r="G189" s="48">
        <v>5.6</v>
      </c>
      <c r="H189" s="48">
        <v>4.2</v>
      </c>
      <c r="I189" s="48">
        <v>36</v>
      </c>
      <c r="J189" s="48">
        <v>204.3</v>
      </c>
      <c r="K189" s="49">
        <v>205</v>
      </c>
      <c r="L189" s="48">
        <v>7.15</v>
      </c>
    </row>
    <row r="190" spans="1:12" ht="15" x14ac:dyDescent="0.25">
      <c r="A190" s="25"/>
      <c r="B190" s="16"/>
      <c r="C190" s="11"/>
      <c r="D190" s="7" t="s">
        <v>30</v>
      </c>
      <c r="E190" s="47" t="s">
        <v>47</v>
      </c>
      <c r="F190" s="48">
        <v>200</v>
      </c>
      <c r="G190" s="48">
        <v>0.2</v>
      </c>
      <c r="H190" s="48">
        <v>0</v>
      </c>
      <c r="I190" s="48">
        <v>14</v>
      </c>
      <c r="J190" s="48">
        <v>28</v>
      </c>
      <c r="K190" s="49">
        <v>943</v>
      </c>
      <c r="L190" s="48">
        <v>1.2</v>
      </c>
    </row>
    <row r="191" spans="1:12" ht="15" x14ac:dyDescent="0.25">
      <c r="A191" s="25"/>
      <c r="B191" s="16"/>
      <c r="C191" s="11"/>
      <c r="D191" s="7" t="s">
        <v>31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25"/>
      <c r="B192" s="16"/>
      <c r="C192" s="11"/>
      <c r="D192" s="7" t="s">
        <v>32</v>
      </c>
      <c r="E192" s="47" t="s">
        <v>48</v>
      </c>
      <c r="F192" s="48">
        <v>25</v>
      </c>
      <c r="G192" s="48">
        <v>1.65</v>
      </c>
      <c r="H192" s="48">
        <v>1.7</v>
      </c>
      <c r="I192" s="48">
        <v>8.35</v>
      </c>
      <c r="J192" s="48">
        <v>43.5</v>
      </c>
      <c r="K192" s="49"/>
      <c r="L192" s="48">
        <v>1.96</v>
      </c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675</v>
      </c>
      <c r="G195" s="21">
        <f t="shared" ref="G195" si="105">SUM(G186:G194)</f>
        <v>29.999999999999996</v>
      </c>
      <c r="H195" s="21">
        <f t="shared" ref="H195" si="106">SUM(H186:H194)</f>
        <v>23.43</v>
      </c>
      <c r="I195" s="21">
        <f t="shared" ref="I195" si="107">SUM(I186:I194)</f>
        <v>158.54999999999998</v>
      </c>
      <c r="J195" s="21">
        <f t="shared" ref="J195:L195" si="108">SUM(J186:J194)</f>
        <v>564.04999999999995</v>
      </c>
      <c r="K195" s="27"/>
      <c r="L195" s="21">
        <f t="shared" si="108"/>
        <v>57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30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29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30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22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:L207" si="116">SUM(J201:J206)</f>
        <v>0</v>
      </c>
      <c r="K207" s="27"/>
      <c r="L207" s="21">
        <f t="shared" si="116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34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30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23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17">SUM(G208:G213)</f>
        <v>0</v>
      </c>
      <c r="H214" s="21">
        <f t="shared" ref="H214" si="118">SUM(H208:H213)</f>
        <v>0</v>
      </c>
      <c r="I214" s="21">
        <f t="shared" ref="I214" si="119">SUM(I208:I213)</f>
        <v>0</v>
      </c>
      <c r="J214" s="21">
        <f t="shared" ref="J214:L214" si="120">SUM(J208:J213)</f>
        <v>0</v>
      </c>
      <c r="K214" s="27"/>
      <c r="L214" s="21">
        <f t="shared" si="120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5" t="s">
        <v>4</v>
      </c>
      <c r="D215" s="56"/>
      <c r="E215" s="33"/>
      <c r="F215" s="34">
        <f>F181+F185+F195+F200+F207+F214</f>
        <v>675</v>
      </c>
      <c r="G215" s="34">
        <f t="shared" ref="G215" si="121">G181+G185+G195+G200+G207+G214</f>
        <v>29.999999999999996</v>
      </c>
      <c r="H215" s="34">
        <f t="shared" ref="H215" si="122">H181+H185+H195+H200+H207+H214</f>
        <v>23.43</v>
      </c>
      <c r="I215" s="34">
        <f t="shared" ref="I215" si="123">I181+I185+I195+I200+I207+I214</f>
        <v>158.54999999999998</v>
      </c>
      <c r="J215" s="34">
        <f t="shared" ref="J215" si="124">J181+J185+J195+J200+J207+J214</f>
        <v>564.04999999999995</v>
      </c>
      <c r="K215" s="35"/>
      <c r="L215" s="34">
        <f t="shared" ref="L215" si="125">L181+L185+L195+L200+L207+L214</f>
        <v>57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21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7" t="s">
        <v>22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5"/>
      <c r="B220" s="16"/>
      <c r="C220" s="11"/>
      <c r="D220" s="7" t="s">
        <v>23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26">SUM(G216:G222)</f>
        <v>0</v>
      </c>
      <c r="H223" s="21">
        <f t="shared" ref="H223" si="127">SUM(H216:H222)</f>
        <v>0</v>
      </c>
      <c r="I223" s="21">
        <f t="shared" ref="I223" si="128">SUM(I216:I222)</f>
        <v>0</v>
      </c>
      <c r="J223" s="21">
        <f t="shared" ref="J223" si="129">SUM(J216:J222)</f>
        <v>0</v>
      </c>
      <c r="K223" s="27"/>
      <c r="L223" s="21">
        <f t="shared" ref="L223:L265" si="13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31">SUM(G224:G226)</f>
        <v>0</v>
      </c>
      <c r="H227" s="21">
        <f t="shared" ref="H227" si="132">SUM(H224:H226)</f>
        <v>0</v>
      </c>
      <c r="I227" s="21">
        <f t="shared" ref="I227" si="133">SUM(I224:I226)</f>
        <v>0</v>
      </c>
      <c r="J227" s="21">
        <f t="shared" ref="J227:L227" si="134">SUM(J224:J226)</f>
        <v>0</v>
      </c>
      <c r="K227" s="27"/>
      <c r="L227" s="21">
        <f t="shared" si="134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27</v>
      </c>
      <c r="E229" s="47" t="s">
        <v>62</v>
      </c>
      <c r="F229" s="48">
        <v>200</v>
      </c>
      <c r="G229" s="48">
        <v>4.3899999999999997</v>
      </c>
      <c r="H229" s="48">
        <v>4.22</v>
      </c>
      <c r="I229" s="48">
        <v>13.06</v>
      </c>
      <c r="J229" s="48">
        <v>107.8</v>
      </c>
      <c r="K229" s="49">
        <v>206</v>
      </c>
      <c r="L229" s="48">
        <v>3.87</v>
      </c>
    </row>
    <row r="230" spans="1:12" ht="15" x14ac:dyDescent="0.25">
      <c r="A230" s="25"/>
      <c r="B230" s="16"/>
      <c r="C230" s="11"/>
      <c r="D230" s="7" t="s">
        <v>28</v>
      </c>
      <c r="E230" s="47" t="s">
        <v>63</v>
      </c>
      <c r="F230" s="48">
        <v>100</v>
      </c>
      <c r="G230" s="48">
        <v>8.4</v>
      </c>
      <c r="H230" s="48">
        <v>7.9</v>
      </c>
      <c r="I230" s="48">
        <v>6.4</v>
      </c>
      <c r="J230" s="48">
        <v>130.07</v>
      </c>
      <c r="K230" s="49"/>
      <c r="L230" s="48">
        <v>35.07</v>
      </c>
    </row>
    <row r="231" spans="1:12" ht="15" x14ac:dyDescent="0.25">
      <c r="A231" s="25"/>
      <c r="B231" s="16"/>
      <c r="C231" s="11"/>
      <c r="D231" s="7" t="s">
        <v>29</v>
      </c>
      <c r="E231" s="47" t="s">
        <v>64</v>
      </c>
      <c r="F231" s="48">
        <v>150</v>
      </c>
      <c r="G231" s="48">
        <v>3.7</v>
      </c>
      <c r="H231" s="48">
        <v>6.1</v>
      </c>
      <c r="I231" s="48">
        <v>29</v>
      </c>
      <c r="J231" s="48">
        <v>229</v>
      </c>
      <c r="K231" s="49">
        <v>240</v>
      </c>
      <c r="L231" s="48">
        <v>9.5</v>
      </c>
    </row>
    <row r="232" spans="1:12" ht="15" x14ac:dyDescent="0.25">
      <c r="A232" s="25"/>
      <c r="B232" s="16"/>
      <c r="C232" s="11"/>
      <c r="D232" s="7" t="s">
        <v>30</v>
      </c>
      <c r="E232" s="47" t="s">
        <v>47</v>
      </c>
      <c r="F232" s="48">
        <v>200</v>
      </c>
      <c r="G232" s="48">
        <v>0.2</v>
      </c>
      <c r="H232" s="48">
        <v>0</v>
      </c>
      <c r="I232" s="48">
        <v>14</v>
      </c>
      <c r="J232" s="48">
        <v>28</v>
      </c>
      <c r="K232" s="49">
        <v>943</v>
      </c>
      <c r="L232" s="48">
        <v>1.2</v>
      </c>
    </row>
    <row r="233" spans="1:12" ht="15" x14ac:dyDescent="0.25">
      <c r="A233" s="25"/>
      <c r="B233" s="16"/>
      <c r="C233" s="11"/>
      <c r="D233" s="7" t="s">
        <v>31</v>
      </c>
      <c r="E233" s="47" t="s">
        <v>65</v>
      </c>
      <c r="F233" s="48">
        <v>40</v>
      </c>
      <c r="G233" s="48">
        <v>3.4</v>
      </c>
      <c r="H233" s="48">
        <v>0.36</v>
      </c>
      <c r="I233" s="48">
        <v>22.1</v>
      </c>
      <c r="J233" s="48">
        <v>106</v>
      </c>
      <c r="K233" s="49"/>
      <c r="L233" s="48">
        <v>5.4</v>
      </c>
    </row>
    <row r="234" spans="1:12" ht="15" x14ac:dyDescent="0.25">
      <c r="A234" s="25"/>
      <c r="B234" s="16"/>
      <c r="C234" s="11"/>
      <c r="D234" s="7" t="s">
        <v>32</v>
      </c>
      <c r="E234" s="47" t="s">
        <v>48</v>
      </c>
      <c r="F234" s="48">
        <v>25</v>
      </c>
      <c r="G234" s="48">
        <v>1.65</v>
      </c>
      <c r="H234" s="48">
        <v>1.7</v>
      </c>
      <c r="I234" s="48">
        <v>8.35</v>
      </c>
      <c r="J234" s="48">
        <v>43.5</v>
      </c>
      <c r="K234" s="49"/>
      <c r="L234" s="48">
        <v>1.96</v>
      </c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715</v>
      </c>
      <c r="G237" s="21">
        <f t="shared" ref="G237" si="135">SUM(G228:G236)</f>
        <v>21.739999999999995</v>
      </c>
      <c r="H237" s="21">
        <f t="shared" ref="H237" si="136">SUM(H228:H236)</f>
        <v>20.279999999999998</v>
      </c>
      <c r="I237" s="21">
        <f t="shared" ref="I237" si="137">SUM(I228:I236)</f>
        <v>92.91</v>
      </c>
      <c r="J237" s="21">
        <f t="shared" ref="J237:L237" si="138">SUM(J228:J236)</f>
        <v>644.37</v>
      </c>
      <c r="K237" s="27"/>
      <c r="L237" s="21">
        <f t="shared" si="138"/>
        <v>57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30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29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30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22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3">SUM(G243:G248)</f>
        <v>0</v>
      </c>
      <c r="H249" s="21">
        <f t="shared" ref="H249" si="144">SUM(H243:H248)</f>
        <v>0</v>
      </c>
      <c r="I249" s="21">
        <f t="shared" ref="I249" si="145">SUM(I243:I248)</f>
        <v>0</v>
      </c>
      <c r="J249" s="21">
        <f t="shared" ref="J249:L249" si="146">SUM(J243:J248)</f>
        <v>0</v>
      </c>
      <c r="K249" s="27"/>
      <c r="L249" s="21">
        <f t="shared" si="146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34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30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23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47">SUM(G250:G255)</f>
        <v>0</v>
      </c>
      <c r="H256" s="21">
        <f t="shared" ref="H256" si="148">SUM(H250:H255)</f>
        <v>0</v>
      </c>
      <c r="I256" s="21">
        <f t="shared" ref="I256" si="149">SUM(I250:I255)</f>
        <v>0</v>
      </c>
      <c r="J256" s="21">
        <f t="shared" ref="J256:L256" si="150">SUM(J250:J255)</f>
        <v>0</v>
      </c>
      <c r="K256" s="27"/>
      <c r="L256" s="21">
        <f t="shared" si="150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5" t="s">
        <v>4</v>
      </c>
      <c r="D257" s="56"/>
      <c r="E257" s="33"/>
      <c r="F257" s="34">
        <f>F223+F227+F237+F242+F249+F256</f>
        <v>715</v>
      </c>
      <c r="G257" s="34">
        <f t="shared" ref="G257" si="151">G223+G227+G237+G242+G249+G256</f>
        <v>21.739999999999995</v>
      </c>
      <c r="H257" s="34">
        <f t="shared" ref="H257" si="152">H223+H227+H237+H242+H249+H256</f>
        <v>20.279999999999998</v>
      </c>
      <c r="I257" s="34">
        <f t="shared" ref="I257" si="153">I223+I227+I237+I242+I249+I256</f>
        <v>92.91</v>
      </c>
      <c r="J257" s="34">
        <f t="shared" ref="J257" si="154">J223+J227+J237+J242+J249+J256</f>
        <v>644.37</v>
      </c>
      <c r="K257" s="35"/>
      <c r="L257" s="34">
        <f t="shared" ref="L257" si="155">L223+L227+L237+L242+L249+L256</f>
        <v>57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4"/>
      <c r="F258" s="45"/>
      <c r="G258" s="45"/>
      <c r="H258" s="45"/>
      <c r="I258" s="45"/>
      <c r="J258" s="45"/>
      <c r="K258" s="46"/>
      <c r="L258" s="45"/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21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7" t="s">
        <v>22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7" t="s">
        <v>23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56">SUM(G258:G264)</f>
        <v>0</v>
      </c>
      <c r="H265" s="21">
        <f t="shared" ref="H265" si="157">SUM(H258:H264)</f>
        <v>0</v>
      </c>
      <c r="I265" s="21">
        <f t="shared" ref="I265" si="158">SUM(I258:I264)</f>
        <v>0</v>
      </c>
      <c r="J265" s="21">
        <f t="shared" ref="J265" si="159">SUM(J258:J264)</f>
        <v>0</v>
      </c>
      <c r="K265" s="27"/>
      <c r="L265" s="21">
        <f t="shared" si="13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60">SUM(G266:G268)</f>
        <v>0</v>
      </c>
      <c r="H269" s="21">
        <f t="shared" ref="H269" si="161">SUM(H266:H268)</f>
        <v>0</v>
      </c>
      <c r="I269" s="21">
        <f t="shared" ref="I269" si="162">SUM(I266:I268)</f>
        <v>0</v>
      </c>
      <c r="J269" s="21">
        <f t="shared" ref="J269:L269" si="163">SUM(J266:J268)</f>
        <v>0</v>
      </c>
      <c r="K269" s="27"/>
      <c r="L269" s="21">
        <f t="shared" si="163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27</v>
      </c>
      <c r="E271" s="47" t="s">
        <v>53</v>
      </c>
      <c r="F271" s="48">
        <v>200</v>
      </c>
      <c r="G271" s="48">
        <v>2.15</v>
      </c>
      <c r="H271" s="48">
        <v>2.27</v>
      </c>
      <c r="I271" s="48">
        <v>13.71</v>
      </c>
      <c r="J271" s="48">
        <v>83.8</v>
      </c>
      <c r="K271" s="49">
        <v>208</v>
      </c>
      <c r="L271" s="48">
        <v>3.46</v>
      </c>
    </row>
    <row r="272" spans="1:12" ht="15" x14ac:dyDescent="0.25">
      <c r="A272" s="25"/>
      <c r="B272" s="16"/>
      <c r="C272" s="11"/>
      <c r="D272" s="7" t="s">
        <v>28</v>
      </c>
      <c r="E272" s="47" t="s">
        <v>66</v>
      </c>
      <c r="F272" s="48">
        <v>100</v>
      </c>
      <c r="G272" s="48">
        <v>17.54</v>
      </c>
      <c r="H272" s="48">
        <v>2.38</v>
      </c>
      <c r="I272" s="48">
        <v>0.31</v>
      </c>
      <c r="J272" s="48">
        <v>92.5</v>
      </c>
      <c r="K272" s="49">
        <v>245</v>
      </c>
      <c r="L272" s="48">
        <v>39.380000000000003</v>
      </c>
    </row>
    <row r="273" spans="1:12" ht="15" x14ac:dyDescent="0.25">
      <c r="A273" s="25"/>
      <c r="B273" s="16"/>
      <c r="C273" s="11"/>
      <c r="D273" s="7" t="s">
        <v>29</v>
      </c>
      <c r="E273" s="47" t="s">
        <v>55</v>
      </c>
      <c r="F273" s="48">
        <v>150</v>
      </c>
      <c r="G273" s="48">
        <v>3.06</v>
      </c>
      <c r="H273" s="48">
        <v>4.8</v>
      </c>
      <c r="I273" s="48">
        <v>20.45</v>
      </c>
      <c r="J273" s="48">
        <v>137.25</v>
      </c>
      <c r="K273" s="49">
        <v>694</v>
      </c>
      <c r="L273" s="48">
        <v>11</v>
      </c>
    </row>
    <row r="274" spans="1:12" ht="15" x14ac:dyDescent="0.25">
      <c r="A274" s="25"/>
      <c r="B274" s="16"/>
      <c r="C274" s="11"/>
      <c r="D274" s="7" t="s">
        <v>30</v>
      </c>
      <c r="E274" s="47" t="s">
        <v>47</v>
      </c>
      <c r="F274" s="48">
        <v>200</v>
      </c>
      <c r="G274" s="48">
        <v>0.2</v>
      </c>
      <c r="H274" s="48">
        <v>0</v>
      </c>
      <c r="I274" s="48">
        <v>14</v>
      </c>
      <c r="J274" s="48">
        <v>28</v>
      </c>
      <c r="K274" s="49">
        <v>943</v>
      </c>
      <c r="L274" s="48">
        <v>1.2</v>
      </c>
    </row>
    <row r="275" spans="1:12" ht="15" x14ac:dyDescent="0.25">
      <c r="A275" s="25"/>
      <c r="B275" s="16"/>
      <c r="C275" s="11"/>
      <c r="D275" s="7" t="s">
        <v>31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5">
      <c r="A276" s="25"/>
      <c r="B276" s="16"/>
      <c r="C276" s="11"/>
      <c r="D276" s="7" t="s">
        <v>32</v>
      </c>
      <c r="E276" s="47" t="s">
        <v>48</v>
      </c>
      <c r="F276" s="48">
        <v>25</v>
      </c>
      <c r="G276" s="48">
        <v>1.65</v>
      </c>
      <c r="H276" s="48">
        <v>1.7</v>
      </c>
      <c r="I276" s="48">
        <v>8.35</v>
      </c>
      <c r="J276" s="48">
        <v>43.5</v>
      </c>
      <c r="K276" s="49"/>
      <c r="L276" s="48">
        <v>1.96</v>
      </c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675</v>
      </c>
      <c r="G279" s="21">
        <f t="shared" ref="G279" si="164">SUM(G270:G278)</f>
        <v>24.599999999999994</v>
      </c>
      <c r="H279" s="21">
        <f t="shared" ref="H279" si="165">SUM(H270:H278)</f>
        <v>11.149999999999999</v>
      </c>
      <c r="I279" s="21">
        <f t="shared" ref="I279" si="166">SUM(I270:I278)</f>
        <v>56.82</v>
      </c>
      <c r="J279" s="21">
        <f t="shared" ref="J279:L279" si="167">SUM(J270:J278)</f>
        <v>385.05</v>
      </c>
      <c r="K279" s="27"/>
      <c r="L279" s="21">
        <f t="shared" si="167"/>
        <v>57.000000000000007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30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8">SUM(G280:G283)</f>
        <v>0</v>
      </c>
      <c r="H284" s="21">
        <f t="shared" ref="H284" si="169">SUM(H280:H283)</f>
        <v>0</v>
      </c>
      <c r="I284" s="21">
        <f t="shared" ref="I284" si="170">SUM(I280:I283)</f>
        <v>0</v>
      </c>
      <c r="J284" s="21">
        <f t="shared" ref="J284" si="171">SUM(J280:J283)</f>
        <v>0</v>
      </c>
      <c r="K284" s="27"/>
      <c r="L284" s="21"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29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30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22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2">SUM(G285:G290)</f>
        <v>0</v>
      </c>
      <c r="H291" s="21">
        <f t="shared" ref="H291" si="173">SUM(H285:H290)</f>
        <v>0</v>
      </c>
      <c r="I291" s="21">
        <f t="shared" ref="I291" si="174">SUM(I285:I290)</f>
        <v>0</v>
      </c>
      <c r="J291" s="21">
        <f t="shared" ref="J291:L291" si="175">SUM(J285:J290)</f>
        <v>0</v>
      </c>
      <c r="K291" s="27"/>
      <c r="L291" s="21">
        <f t="shared" si="175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34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30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23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176">SUM(G292:G297)</f>
        <v>0</v>
      </c>
      <c r="H298" s="21">
        <f t="shared" ref="H298" si="177">SUM(H292:H297)</f>
        <v>0</v>
      </c>
      <c r="I298" s="21">
        <f t="shared" ref="I298" si="178">SUM(I292:I297)</f>
        <v>0</v>
      </c>
      <c r="J298" s="21">
        <f t="shared" ref="J298:L298" si="179">SUM(J292:J297)</f>
        <v>0</v>
      </c>
      <c r="K298" s="27"/>
      <c r="L298" s="21">
        <f t="shared" si="179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5" t="s">
        <v>4</v>
      </c>
      <c r="D299" s="56"/>
      <c r="E299" s="33"/>
      <c r="F299" s="34">
        <f>F265+F269+F279+F284+F291+F298</f>
        <v>675</v>
      </c>
      <c r="G299" s="34">
        <f t="shared" ref="G299" si="180">G265+G269+G279+G284+G291+G298</f>
        <v>24.599999999999994</v>
      </c>
      <c r="H299" s="34">
        <f t="shared" ref="H299" si="181">H265+H269+H279+H284+H291+H298</f>
        <v>11.149999999999999</v>
      </c>
      <c r="I299" s="34">
        <f t="shared" ref="I299" si="182">I265+I269+I279+I284+I291+I298</f>
        <v>56.82</v>
      </c>
      <c r="J299" s="34">
        <f t="shared" ref="J299" si="183">J265+J269+J279+J284+J291+J298</f>
        <v>385.05</v>
      </c>
      <c r="K299" s="35"/>
      <c r="L299" s="34">
        <f t="shared" ref="L299" si="184">L265+L269+L279+L284+L291+L298</f>
        <v>57.000000000000007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4"/>
      <c r="F300" s="45"/>
      <c r="G300" s="45"/>
      <c r="H300" s="45"/>
      <c r="I300" s="45"/>
      <c r="J300" s="45"/>
      <c r="K300" s="46"/>
      <c r="L300" s="45"/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21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7" t="s">
        <v>22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7" t="s">
        <v>23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 t="shared" ref="G307:J307" si="185">SUM(G300:G306)</f>
        <v>0</v>
      </c>
      <c r="H307" s="21">
        <f t="shared" si="185"/>
        <v>0</v>
      </c>
      <c r="I307" s="21">
        <f t="shared" si="185"/>
        <v>0</v>
      </c>
      <c r="J307" s="21">
        <f t="shared" si="185"/>
        <v>0</v>
      </c>
      <c r="K307" s="27"/>
      <c r="L307" s="21">
        <f t="shared" ref="L307" si="186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:J311" si="187">SUM(G308:G310)</f>
        <v>0</v>
      </c>
      <c r="H311" s="21">
        <f t="shared" si="187"/>
        <v>0</v>
      </c>
      <c r="I311" s="21">
        <f t="shared" si="187"/>
        <v>0</v>
      </c>
      <c r="J311" s="21">
        <f t="shared" si="187"/>
        <v>0</v>
      </c>
      <c r="K311" s="27"/>
      <c r="L311" s="21">
        <f t="shared" ref="L311" si="188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7" t="s">
        <v>27</v>
      </c>
      <c r="E313" s="47" t="s">
        <v>68</v>
      </c>
      <c r="F313" s="48">
        <v>200</v>
      </c>
      <c r="G313" s="48">
        <v>1.87</v>
      </c>
      <c r="H313" s="48">
        <v>2.2599999999999998</v>
      </c>
      <c r="I313" s="48">
        <v>13.31</v>
      </c>
      <c r="J313" s="48">
        <v>81</v>
      </c>
      <c r="K313" s="49">
        <v>200</v>
      </c>
      <c r="L313" s="48">
        <v>6.42</v>
      </c>
    </row>
    <row r="314" spans="1:12" ht="15" x14ac:dyDescent="0.25">
      <c r="A314" s="25"/>
      <c r="B314" s="16"/>
      <c r="C314" s="11"/>
      <c r="D314" s="7" t="s">
        <v>28</v>
      </c>
      <c r="E314" s="47" t="s">
        <v>69</v>
      </c>
      <c r="F314" s="48">
        <v>100</v>
      </c>
      <c r="G314" s="48">
        <v>14.71</v>
      </c>
      <c r="H314" s="48">
        <v>5.91</v>
      </c>
      <c r="I314" s="48">
        <v>5.44</v>
      </c>
      <c r="J314" s="48">
        <v>125.05</v>
      </c>
      <c r="K314" s="49">
        <v>99</v>
      </c>
      <c r="L314" s="48">
        <v>38.86</v>
      </c>
    </row>
    <row r="315" spans="1:12" ht="15" x14ac:dyDescent="0.25">
      <c r="A315" s="25"/>
      <c r="B315" s="16"/>
      <c r="C315" s="11"/>
      <c r="D315" s="7" t="s">
        <v>29</v>
      </c>
      <c r="E315" s="47" t="s">
        <v>70</v>
      </c>
      <c r="F315" s="48">
        <v>150</v>
      </c>
      <c r="G315" s="48">
        <v>7.46</v>
      </c>
      <c r="H315" s="48">
        <v>5.61</v>
      </c>
      <c r="I315" s="48">
        <v>35.840000000000003</v>
      </c>
      <c r="J315" s="48">
        <v>230.45</v>
      </c>
      <c r="K315" s="49">
        <v>679</v>
      </c>
      <c r="L315" s="48">
        <v>8.56</v>
      </c>
    </row>
    <row r="316" spans="1:12" ht="15" x14ac:dyDescent="0.25">
      <c r="A316" s="25"/>
      <c r="B316" s="16"/>
      <c r="C316" s="11"/>
      <c r="D316" s="7" t="s">
        <v>30</v>
      </c>
      <c r="E316" s="47" t="s">
        <v>47</v>
      </c>
      <c r="F316" s="48">
        <v>200</v>
      </c>
      <c r="G316" s="48">
        <v>0.2</v>
      </c>
      <c r="H316" s="48">
        <v>0</v>
      </c>
      <c r="I316" s="48">
        <v>14</v>
      </c>
      <c r="J316" s="48">
        <v>25</v>
      </c>
      <c r="K316" s="49">
        <v>943</v>
      </c>
      <c r="L316" s="48">
        <v>1.2</v>
      </c>
    </row>
    <row r="317" spans="1:12" ht="15" x14ac:dyDescent="0.25">
      <c r="A317" s="25"/>
      <c r="B317" s="16"/>
      <c r="C317" s="11"/>
      <c r="D317" s="7" t="s">
        <v>31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32</v>
      </c>
      <c r="E318" s="47" t="s">
        <v>48</v>
      </c>
      <c r="F318" s="48">
        <v>25</v>
      </c>
      <c r="G318" s="48">
        <v>1.65</v>
      </c>
      <c r="H318" s="48">
        <v>1.7</v>
      </c>
      <c r="I318" s="48">
        <v>8.35</v>
      </c>
      <c r="J318" s="48">
        <v>43.5</v>
      </c>
      <c r="K318" s="49"/>
      <c r="L318" s="48">
        <v>1.96</v>
      </c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675</v>
      </c>
      <c r="G321" s="21">
        <f t="shared" ref="G321:J321" si="189">SUM(G312:G320)</f>
        <v>25.89</v>
      </c>
      <c r="H321" s="21">
        <f t="shared" si="189"/>
        <v>15.48</v>
      </c>
      <c r="I321" s="21">
        <f t="shared" si="189"/>
        <v>76.94</v>
      </c>
      <c r="J321" s="21">
        <f t="shared" si="189"/>
        <v>505</v>
      </c>
      <c r="K321" s="27"/>
      <c r="L321" s="21">
        <f t="shared" ref="L321" si="190">SUM(L312:L320)</f>
        <v>57.000000000000007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30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:J326" si="191">SUM(G322:G325)</f>
        <v>0</v>
      </c>
      <c r="H326" s="21">
        <f t="shared" si="191"/>
        <v>0</v>
      </c>
      <c r="I326" s="21">
        <f t="shared" si="191"/>
        <v>0</v>
      </c>
      <c r="J326" s="21">
        <f t="shared" si="191"/>
        <v>0</v>
      </c>
      <c r="K326" s="27"/>
      <c r="L326" s="21">
        <f t="shared" ref="L326" si="192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29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30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22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:J333" si="193">SUM(G327:G332)</f>
        <v>0</v>
      </c>
      <c r="H333" s="21">
        <f t="shared" si="193"/>
        <v>0</v>
      </c>
      <c r="I333" s="21">
        <f t="shared" si="193"/>
        <v>0</v>
      </c>
      <c r="J333" s="21">
        <f t="shared" si="193"/>
        <v>0</v>
      </c>
      <c r="K333" s="27"/>
      <c r="L333" s="21">
        <f t="shared" ref="L333" si="194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34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30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23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:J340" si="195">SUM(G334:G339)</f>
        <v>0</v>
      </c>
      <c r="H340" s="21">
        <f t="shared" si="195"/>
        <v>0</v>
      </c>
      <c r="I340" s="21">
        <f t="shared" si="195"/>
        <v>0</v>
      </c>
      <c r="J340" s="21">
        <f t="shared" si="195"/>
        <v>0</v>
      </c>
      <c r="K340" s="27"/>
      <c r="L340" s="21">
        <f t="shared" ref="L340" si="196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5" t="s">
        <v>4</v>
      </c>
      <c r="D341" s="56"/>
      <c r="E341" s="33"/>
      <c r="F341" s="34">
        <f>F307+F311+F321+F326+F333+F340</f>
        <v>675</v>
      </c>
      <c r="G341" s="34">
        <f t="shared" ref="G341:J341" si="197">G307+G311+G321+G326+G333+G340</f>
        <v>25.89</v>
      </c>
      <c r="H341" s="34">
        <f t="shared" si="197"/>
        <v>15.48</v>
      </c>
      <c r="I341" s="34">
        <f t="shared" si="197"/>
        <v>76.94</v>
      </c>
      <c r="J341" s="34">
        <f t="shared" si="197"/>
        <v>505</v>
      </c>
      <c r="K341" s="35"/>
      <c r="L341" s="34">
        <f>L307+L311+L321+L326+L333+L340</f>
        <v>57.000000000000007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4"/>
      <c r="F342" s="45"/>
      <c r="G342" s="45"/>
      <c r="H342" s="45"/>
      <c r="I342" s="45"/>
      <c r="J342" s="45"/>
      <c r="K342" s="46"/>
      <c r="L342" s="45"/>
    </row>
    <row r="343" spans="1:12" ht="15" x14ac:dyDescent="0.2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15"/>
      <c r="B344" s="16"/>
      <c r="C344" s="11"/>
      <c r="D344" s="7" t="s">
        <v>21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15"/>
      <c r="B345" s="16"/>
      <c r="C345" s="11"/>
      <c r="D345" s="7" t="s">
        <v>22</v>
      </c>
      <c r="E345" s="47"/>
      <c r="F345" s="48"/>
      <c r="G345" s="48"/>
      <c r="H345" s="48"/>
      <c r="I345" s="48"/>
      <c r="J345" s="48"/>
      <c r="K345" s="49"/>
      <c r="L345" s="48"/>
    </row>
    <row r="346" spans="1:12" ht="15" x14ac:dyDescent="0.25">
      <c r="A346" s="15"/>
      <c r="B346" s="16"/>
      <c r="C346" s="11"/>
      <c r="D346" s="7" t="s">
        <v>23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:J349" si="198">SUM(G342:G348)</f>
        <v>0</v>
      </c>
      <c r="H349" s="21">
        <f t="shared" si="198"/>
        <v>0</v>
      </c>
      <c r="I349" s="21">
        <f t="shared" si="198"/>
        <v>0</v>
      </c>
      <c r="J349" s="21">
        <f t="shared" si="198"/>
        <v>0</v>
      </c>
      <c r="K349" s="27"/>
      <c r="L349" s="21">
        <f t="shared" ref="L349:L391" si="199"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:J353" si="200">SUM(G350:G352)</f>
        <v>0</v>
      </c>
      <c r="H353" s="21">
        <f t="shared" si="200"/>
        <v>0</v>
      </c>
      <c r="I353" s="21">
        <f t="shared" si="200"/>
        <v>0</v>
      </c>
      <c r="J353" s="21">
        <f t="shared" si="200"/>
        <v>0</v>
      </c>
      <c r="K353" s="27"/>
      <c r="L353" s="21">
        <f t="shared" ref="L353" si="201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27</v>
      </c>
      <c r="E355" s="47" t="s">
        <v>49</v>
      </c>
      <c r="F355" s="48">
        <v>200</v>
      </c>
      <c r="G355" s="48">
        <v>1.4</v>
      </c>
      <c r="H355" s="48">
        <v>3.91</v>
      </c>
      <c r="I355" s="48">
        <v>6.79</v>
      </c>
      <c r="J355" s="48">
        <v>67.8</v>
      </c>
      <c r="K355" s="49">
        <v>187</v>
      </c>
      <c r="L355" s="48">
        <v>5.03</v>
      </c>
    </row>
    <row r="356" spans="1:12" ht="15" x14ac:dyDescent="0.25">
      <c r="A356" s="15"/>
      <c r="B356" s="16"/>
      <c r="C356" s="11"/>
      <c r="D356" s="7" t="s">
        <v>28</v>
      </c>
      <c r="E356" s="47" t="s">
        <v>50</v>
      </c>
      <c r="F356" s="48">
        <v>100</v>
      </c>
      <c r="G356" s="48">
        <v>21.1</v>
      </c>
      <c r="H356" s="48">
        <v>13.6</v>
      </c>
      <c r="I356" s="48">
        <v>0</v>
      </c>
      <c r="J356" s="48">
        <v>206.25</v>
      </c>
      <c r="K356" s="49">
        <v>637</v>
      </c>
      <c r="L356" s="48">
        <v>41.66</v>
      </c>
    </row>
    <row r="357" spans="1:12" ht="15" x14ac:dyDescent="0.25">
      <c r="A357" s="15"/>
      <c r="B357" s="16"/>
      <c r="C357" s="11"/>
      <c r="D357" s="7" t="s">
        <v>29</v>
      </c>
      <c r="E357" s="47" t="s">
        <v>51</v>
      </c>
      <c r="F357" s="48">
        <v>150</v>
      </c>
      <c r="G357" s="48">
        <v>5.52</v>
      </c>
      <c r="H357" s="48">
        <v>4.5199999999999996</v>
      </c>
      <c r="I357" s="48">
        <v>26.45</v>
      </c>
      <c r="J357" s="48">
        <v>168.45</v>
      </c>
      <c r="K357" s="49">
        <v>6888</v>
      </c>
      <c r="L357" s="48">
        <v>7.15</v>
      </c>
    </row>
    <row r="358" spans="1:12" ht="15" x14ac:dyDescent="0.25">
      <c r="A358" s="15"/>
      <c r="B358" s="16"/>
      <c r="C358" s="11"/>
      <c r="D358" s="7" t="s">
        <v>30</v>
      </c>
      <c r="E358" s="47" t="s">
        <v>47</v>
      </c>
      <c r="F358" s="48">
        <v>200</v>
      </c>
      <c r="G358" s="48">
        <v>0.2</v>
      </c>
      <c r="H358" s="48">
        <v>0</v>
      </c>
      <c r="I358" s="48">
        <v>14</v>
      </c>
      <c r="J358" s="48">
        <v>28</v>
      </c>
      <c r="K358" s="49">
        <v>943</v>
      </c>
      <c r="L358" s="48">
        <v>1.2</v>
      </c>
    </row>
    <row r="359" spans="1:12" ht="15" x14ac:dyDescent="0.25">
      <c r="A359" s="15"/>
      <c r="B359" s="16"/>
      <c r="C359" s="11"/>
      <c r="D359" s="7" t="s">
        <v>31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5">
      <c r="A360" s="15"/>
      <c r="B360" s="16"/>
      <c r="C360" s="11"/>
      <c r="D360" s="7" t="s">
        <v>32</v>
      </c>
      <c r="E360" s="47" t="s">
        <v>48</v>
      </c>
      <c r="F360" s="48">
        <v>25</v>
      </c>
      <c r="G360" s="48">
        <v>1.65</v>
      </c>
      <c r="H360" s="48">
        <v>1.7</v>
      </c>
      <c r="I360" s="48">
        <v>8.35</v>
      </c>
      <c r="J360" s="48">
        <v>43.5</v>
      </c>
      <c r="K360" s="49"/>
      <c r="L360" s="48">
        <v>1.96</v>
      </c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675</v>
      </c>
      <c r="G363" s="21">
        <f t="shared" ref="G363:J363" si="202">SUM(G354:G362)</f>
        <v>29.869999999999997</v>
      </c>
      <c r="H363" s="21">
        <f t="shared" si="202"/>
        <v>23.729999999999997</v>
      </c>
      <c r="I363" s="21">
        <f t="shared" si="202"/>
        <v>55.59</v>
      </c>
      <c r="J363" s="21">
        <f t="shared" si="202"/>
        <v>514</v>
      </c>
      <c r="K363" s="27"/>
      <c r="L363" s="21">
        <f t="shared" ref="L363" si="203">SUM(L354:L362)</f>
        <v>57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30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:J368" si="204">SUM(G364:G367)</f>
        <v>0</v>
      </c>
      <c r="H368" s="21">
        <f t="shared" si="204"/>
        <v>0</v>
      </c>
      <c r="I368" s="21">
        <f t="shared" si="204"/>
        <v>0</v>
      </c>
      <c r="J368" s="21">
        <f t="shared" si="204"/>
        <v>0</v>
      </c>
      <c r="K368" s="27"/>
      <c r="L368" s="21"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29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30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22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:J375" si="205">SUM(G369:G374)</f>
        <v>0</v>
      </c>
      <c r="H375" s="21">
        <f t="shared" si="205"/>
        <v>0</v>
      </c>
      <c r="I375" s="21">
        <f t="shared" si="205"/>
        <v>0</v>
      </c>
      <c r="J375" s="21">
        <f t="shared" si="205"/>
        <v>0</v>
      </c>
      <c r="K375" s="27"/>
      <c r="L375" s="21">
        <f t="shared" ref="L375" si="206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34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30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23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:J382" si="207">SUM(G376:G381)</f>
        <v>0</v>
      </c>
      <c r="H382" s="21">
        <f t="shared" si="207"/>
        <v>0</v>
      </c>
      <c r="I382" s="21">
        <f t="shared" si="207"/>
        <v>0</v>
      </c>
      <c r="J382" s="21">
        <f t="shared" si="207"/>
        <v>0</v>
      </c>
      <c r="K382" s="27"/>
      <c r="L382" s="21">
        <f t="shared" ref="L382" si="208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5" t="s">
        <v>4</v>
      </c>
      <c r="D383" s="56"/>
      <c r="E383" s="33"/>
      <c r="F383" s="34">
        <f>F349+F353+F363+F368+F375+F382</f>
        <v>675</v>
      </c>
      <c r="G383" s="34">
        <f t="shared" ref="G383:J383" si="209">G349+G353+G363+G368+G375+G382</f>
        <v>29.869999999999997</v>
      </c>
      <c r="H383" s="34">
        <f t="shared" si="209"/>
        <v>23.729999999999997</v>
      </c>
      <c r="I383" s="34">
        <f t="shared" si="209"/>
        <v>55.59</v>
      </c>
      <c r="J383" s="34">
        <f t="shared" si="209"/>
        <v>514</v>
      </c>
      <c r="K383" s="35"/>
      <c r="L383" s="34">
        <f t="shared" ref="L383" si="210">L349+L353+L363+L368+L375+L382</f>
        <v>57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4"/>
      <c r="F384" s="45"/>
      <c r="G384" s="45"/>
      <c r="H384" s="45"/>
      <c r="I384" s="45"/>
      <c r="J384" s="45"/>
      <c r="K384" s="46"/>
      <c r="L384" s="45"/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21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25"/>
      <c r="B387" s="16"/>
      <c r="C387" s="11"/>
      <c r="D387" s="7" t="s">
        <v>22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25"/>
      <c r="B388" s="16"/>
      <c r="C388" s="11"/>
      <c r="D388" s="7" t="s">
        <v>23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 t="shared" ref="G391:J391" si="211">SUM(G384:G390)</f>
        <v>0</v>
      </c>
      <c r="H391" s="21">
        <f t="shared" si="211"/>
        <v>0</v>
      </c>
      <c r="I391" s="21">
        <f t="shared" si="211"/>
        <v>0</v>
      </c>
      <c r="J391" s="21">
        <f t="shared" si="211"/>
        <v>0</v>
      </c>
      <c r="K391" s="27"/>
      <c r="L391" s="21">
        <f t="shared" si="199"/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:J395" si="212">SUM(G392:G394)</f>
        <v>0</v>
      </c>
      <c r="H395" s="21">
        <f t="shared" si="212"/>
        <v>0</v>
      </c>
      <c r="I395" s="21">
        <f t="shared" si="212"/>
        <v>0</v>
      </c>
      <c r="J395" s="21">
        <f t="shared" si="212"/>
        <v>0</v>
      </c>
      <c r="K395" s="27"/>
      <c r="L395" s="21">
        <f t="shared" ref="L395" si="213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27</v>
      </c>
      <c r="E397" s="47" t="s">
        <v>71</v>
      </c>
      <c r="F397" s="48">
        <v>200</v>
      </c>
      <c r="G397" s="48">
        <v>2.8</v>
      </c>
      <c r="H397" s="48">
        <v>2.9</v>
      </c>
      <c r="I397" s="48">
        <v>20.2</v>
      </c>
      <c r="J397" s="48">
        <v>119</v>
      </c>
      <c r="K397" s="49">
        <v>250</v>
      </c>
      <c r="L397" s="48">
        <v>3.46</v>
      </c>
    </row>
    <row r="398" spans="1:12" ht="15" x14ac:dyDescent="0.25">
      <c r="A398" s="25"/>
      <c r="B398" s="16"/>
      <c r="C398" s="11"/>
      <c r="D398" s="7" t="s">
        <v>28</v>
      </c>
      <c r="E398" s="47" t="s">
        <v>72</v>
      </c>
      <c r="F398" s="48">
        <v>100</v>
      </c>
      <c r="G398" s="48">
        <v>17.43</v>
      </c>
      <c r="H398" s="48">
        <v>11.64</v>
      </c>
      <c r="I398" s="48">
        <v>7.1</v>
      </c>
      <c r="J398" s="48">
        <v>162.31</v>
      </c>
      <c r="K398" s="49">
        <v>690</v>
      </c>
      <c r="L398" s="48">
        <v>29</v>
      </c>
    </row>
    <row r="399" spans="1:12" ht="15" x14ac:dyDescent="0.25">
      <c r="A399" s="25"/>
      <c r="B399" s="16"/>
      <c r="C399" s="11"/>
      <c r="D399" s="7" t="s">
        <v>29</v>
      </c>
      <c r="E399" s="47" t="s">
        <v>73</v>
      </c>
      <c r="F399" s="48">
        <v>150</v>
      </c>
      <c r="G399" s="48">
        <v>4.3</v>
      </c>
      <c r="H399" s="48">
        <v>6.6</v>
      </c>
      <c r="I399" s="48">
        <v>28.6</v>
      </c>
      <c r="J399" s="48">
        <v>188.3</v>
      </c>
      <c r="K399" s="49">
        <v>321</v>
      </c>
      <c r="L399" s="48">
        <v>11.38</v>
      </c>
    </row>
    <row r="400" spans="1:12" ht="15" x14ac:dyDescent="0.25">
      <c r="A400" s="25"/>
      <c r="B400" s="16"/>
      <c r="C400" s="11"/>
      <c r="D400" s="7" t="s">
        <v>30</v>
      </c>
      <c r="E400" s="47" t="s">
        <v>47</v>
      </c>
      <c r="F400" s="48">
        <v>200</v>
      </c>
      <c r="G400" s="48">
        <v>0.2</v>
      </c>
      <c r="H400" s="48">
        <v>0</v>
      </c>
      <c r="I400" s="48">
        <v>14</v>
      </c>
      <c r="J400" s="48">
        <v>28</v>
      </c>
      <c r="K400" s="49">
        <v>943</v>
      </c>
      <c r="L400" s="48">
        <v>1.2</v>
      </c>
    </row>
    <row r="401" spans="1:12" ht="15" x14ac:dyDescent="0.25">
      <c r="A401" s="25"/>
      <c r="B401" s="16"/>
      <c r="C401" s="11"/>
      <c r="D401" s="7" t="s">
        <v>31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32</v>
      </c>
      <c r="E402" s="47" t="s">
        <v>48</v>
      </c>
      <c r="F402" s="48">
        <v>25</v>
      </c>
      <c r="G402" s="48">
        <v>1.65</v>
      </c>
      <c r="H402" s="48">
        <v>1.7</v>
      </c>
      <c r="I402" s="48">
        <v>8.35</v>
      </c>
      <c r="J402" s="48">
        <v>43.5</v>
      </c>
      <c r="K402" s="49"/>
      <c r="L402" s="48">
        <v>1.96</v>
      </c>
    </row>
    <row r="403" spans="1:12" ht="15" x14ac:dyDescent="0.25">
      <c r="A403" s="25"/>
      <c r="B403" s="16"/>
      <c r="C403" s="11"/>
      <c r="D403" s="6"/>
      <c r="E403" s="47" t="s">
        <v>74</v>
      </c>
      <c r="F403" s="48">
        <v>70</v>
      </c>
      <c r="G403" s="48">
        <v>5.5</v>
      </c>
      <c r="H403" s="48">
        <v>8</v>
      </c>
      <c r="I403" s="48">
        <v>41.8</v>
      </c>
      <c r="J403" s="48">
        <v>261</v>
      </c>
      <c r="K403" s="49">
        <v>469</v>
      </c>
      <c r="L403" s="48">
        <v>10</v>
      </c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745</v>
      </c>
      <c r="G405" s="21">
        <f t="shared" ref="G405:J405" si="214">SUM(G396:G404)</f>
        <v>31.88</v>
      </c>
      <c r="H405" s="21">
        <f t="shared" si="214"/>
        <v>30.84</v>
      </c>
      <c r="I405" s="21">
        <f t="shared" si="214"/>
        <v>120.05</v>
      </c>
      <c r="J405" s="21">
        <f t="shared" si="214"/>
        <v>802.11</v>
      </c>
      <c r="K405" s="27"/>
      <c r="L405" s="21">
        <f t="shared" ref="L405" si="215">SUM(L396:L404)</f>
        <v>57.000000000000007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30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:J410" si="216">SUM(G406:G409)</f>
        <v>0</v>
      </c>
      <c r="H410" s="21">
        <f t="shared" si="216"/>
        <v>0</v>
      </c>
      <c r="I410" s="21">
        <f t="shared" si="216"/>
        <v>0</v>
      </c>
      <c r="J410" s="21">
        <f t="shared" si="216"/>
        <v>0</v>
      </c>
      <c r="K410" s="27"/>
      <c r="L410" s="21"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29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30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22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:J417" si="217">SUM(G411:G416)</f>
        <v>0</v>
      </c>
      <c r="H417" s="21">
        <f t="shared" si="217"/>
        <v>0</v>
      </c>
      <c r="I417" s="21">
        <f t="shared" si="217"/>
        <v>0</v>
      </c>
      <c r="J417" s="21">
        <f t="shared" si="217"/>
        <v>0</v>
      </c>
      <c r="K417" s="27"/>
      <c r="L417" s="21">
        <f t="shared" ref="L417" si="218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34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30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23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:J424" si="219">SUM(G418:G423)</f>
        <v>0</v>
      </c>
      <c r="H424" s="21">
        <f t="shared" si="219"/>
        <v>0</v>
      </c>
      <c r="I424" s="21">
        <f t="shared" si="219"/>
        <v>0</v>
      </c>
      <c r="J424" s="21">
        <f t="shared" si="219"/>
        <v>0</v>
      </c>
      <c r="K424" s="27"/>
      <c r="L424" s="21">
        <f t="shared" ref="L424" si="220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5" t="s">
        <v>4</v>
      </c>
      <c r="D425" s="56"/>
      <c r="E425" s="33"/>
      <c r="F425" s="34">
        <f>F391+F395+F405+F410+F417+F424</f>
        <v>745</v>
      </c>
      <c r="G425" s="34">
        <f t="shared" ref="G425:J425" si="221">G391+G395+G405+G410+G417+G424</f>
        <v>31.88</v>
      </c>
      <c r="H425" s="34">
        <f t="shared" si="221"/>
        <v>30.84</v>
      </c>
      <c r="I425" s="34">
        <f t="shared" si="221"/>
        <v>120.05</v>
      </c>
      <c r="J425" s="34">
        <f t="shared" si="221"/>
        <v>802.11</v>
      </c>
      <c r="K425" s="35"/>
      <c r="L425" s="34">
        <f t="shared" ref="L425" si="222">L391+L395+L405+L410+L417+L424</f>
        <v>57.000000000000007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4"/>
      <c r="F426" s="45"/>
      <c r="G426" s="45"/>
      <c r="H426" s="45"/>
      <c r="I426" s="45"/>
      <c r="J426" s="45"/>
      <c r="K426" s="46"/>
      <c r="L426" s="45"/>
    </row>
    <row r="427" spans="1:12" ht="15" x14ac:dyDescent="0.25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7" t="s">
        <v>21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7" t="s">
        <v>22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 x14ac:dyDescent="0.25">
      <c r="A430" s="25"/>
      <c r="B430" s="16"/>
      <c r="C430" s="11"/>
      <c r="D430" s="7" t="s">
        <v>23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:J433" si="223">SUM(G426:G432)</f>
        <v>0</v>
      </c>
      <c r="H433" s="21">
        <f t="shared" si="223"/>
        <v>0</v>
      </c>
      <c r="I433" s="21">
        <f t="shared" si="223"/>
        <v>0</v>
      </c>
      <c r="J433" s="21">
        <f t="shared" si="223"/>
        <v>0</v>
      </c>
      <c r="K433" s="27"/>
      <c r="L433" s="21">
        <f t="shared" ref="L433:L475" si="224"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:J437" si="225">SUM(G434:G436)</f>
        <v>0</v>
      </c>
      <c r="H437" s="21">
        <f t="shared" si="225"/>
        <v>0</v>
      </c>
      <c r="I437" s="21">
        <f t="shared" si="225"/>
        <v>0</v>
      </c>
      <c r="J437" s="21">
        <f t="shared" si="225"/>
        <v>0</v>
      </c>
      <c r="K437" s="27"/>
      <c r="L437" s="21">
        <f t="shared" ref="L437" si="226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27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5">
      <c r="A440" s="25"/>
      <c r="B440" s="16"/>
      <c r="C440" s="11"/>
      <c r="D440" s="7" t="s">
        <v>28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 x14ac:dyDescent="0.25">
      <c r="A441" s="25"/>
      <c r="B441" s="16"/>
      <c r="C441" s="11"/>
      <c r="D441" s="7" t="s">
        <v>29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7" t="s">
        <v>30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5">
      <c r="A443" s="25"/>
      <c r="B443" s="16"/>
      <c r="C443" s="11"/>
      <c r="D443" s="7" t="s">
        <v>31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5">
      <c r="A444" s="25"/>
      <c r="B444" s="16"/>
      <c r="C444" s="11"/>
      <c r="D444" s="7" t="s">
        <v>32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:J447" si="227">SUM(G438:G446)</f>
        <v>0</v>
      </c>
      <c r="H447" s="21">
        <f t="shared" si="227"/>
        <v>0</v>
      </c>
      <c r="I447" s="21">
        <f t="shared" si="227"/>
        <v>0</v>
      </c>
      <c r="J447" s="21">
        <f t="shared" si="227"/>
        <v>0</v>
      </c>
      <c r="K447" s="27"/>
      <c r="L447" s="21">
        <f t="shared" ref="L447" si="228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30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:J452" si="229">SUM(G448:G451)</f>
        <v>0</v>
      </c>
      <c r="H452" s="21">
        <f t="shared" si="229"/>
        <v>0</v>
      </c>
      <c r="I452" s="21">
        <f t="shared" si="229"/>
        <v>0</v>
      </c>
      <c r="J452" s="21">
        <f t="shared" si="229"/>
        <v>0</v>
      </c>
      <c r="K452" s="27"/>
      <c r="L452" s="21">
        <f t="shared" ref="L452" si="230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29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30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22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:J459" si="231">SUM(G453:G458)</f>
        <v>0</v>
      </c>
      <c r="H459" s="21">
        <f t="shared" si="231"/>
        <v>0</v>
      </c>
      <c r="I459" s="21">
        <f t="shared" si="231"/>
        <v>0</v>
      </c>
      <c r="J459" s="21">
        <f t="shared" si="231"/>
        <v>0</v>
      </c>
      <c r="K459" s="27"/>
      <c r="L459" s="21">
        <f t="shared" ref="L459" si="232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34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30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23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:J466" si="233">SUM(G460:G465)</f>
        <v>0</v>
      </c>
      <c r="H466" s="21">
        <f t="shared" si="233"/>
        <v>0</v>
      </c>
      <c r="I466" s="21">
        <f t="shared" si="233"/>
        <v>0</v>
      </c>
      <c r="J466" s="21">
        <f t="shared" si="233"/>
        <v>0</v>
      </c>
      <c r="K466" s="27"/>
      <c r="L466" s="21">
        <f t="shared" ref="L466" si="234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5" t="s">
        <v>4</v>
      </c>
      <c r="D467" s="56"/>
      <c r="E467" s="33"/>
      <c r="F467" s="34">
        <f>F433+F437+F447+F452+F459+F466</f>
        <v>0</v>
      </c>
      <c r="G467" s="34">
        <f t="shared" ref="G467:J467" si="235">G433+G437+G447+G452+G459+G466</f>
        <v>0</v>
      </c>
      <c r="H467" s="34">
        <f t="shared" si="235"/>
        <v>0</v>
      </c>
      <c r="I467" s="34">
        <f t="shared" si="235"/>
        <v>0</v>
      </c>
      <c r="J467" s="34">
        <f t="shared" si="235"/>
        <v>0</v>
      </c>
      <c r="K467" s="35"/>
      <c r="L467" s="34">
        <f t="shared" ref="L467" si="236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4"/>
      <c r="F468" s="45"/>
      <c r="G468" s="45"/>
      <c r="H468" s="45"/>
      <c r="I468" s="45"/>
      <c r="J468" s="45"/>
      <c r="K468" s="46"/>
      <c r="L468" s="45"/>
    </row>
    <row r="469" spans="1:12" ht="15" x14ac:dyDescent="0.2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7" t="s">
        <v>21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x14ac:dyDescent="0.25">
      <c r="A471" s="25"/>
      <c r="B471" s="16"/>
      <c r="C471" s="11"/>
      <c r="D471" s="7" t="s">
        <v>22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 x14ac:dyDescent="0.25">
      <c r="A472" s="25"/>
      <c r="B472" s="16"/>
      <c r="C472" s="11"/>
      <c r="D472" s="7" t="s">
        <v>23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:J475" si="237">SUM(G468:G474)</f>
        <v>0</v>
      </c>
      <c r="H475" s="21">
        <f t="shared" si="237"/>
        <v>0</v>
      </c>
      <c r="I475" s="21">
        <f t="shared" si="237"/>
        <v>0</v>
      </c>
      <c r="J475" s="21">
        <f t="shared" si="237"/>
        <v>0</v>
      </c>
      <c r="K475" s="27"/>
      <c r="L475" s="21">
        <f t="shared" si="224"/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:J479" si="238">SUM(G476:G478)</f>
        <v>0</v>
      </c>
      <c r="H479" s="21">
        <f t="shared" si="238"/>
        <v>0</v>
      </c>
      <c r="I479" s="21">
        <f t="shared" si="238"/>
        <v>0</v>
      </c>
      <c r="J479" s="21">
        <f t="shared" si="238"/>
        <v>0</v>
      </c>
      <c r="K479" s="27"/>
      <c r="L479" s="21">
        <f t="shared" ref="L479" si="239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27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5">
      <c r="A482" s="25"/>
      <c r="B482" s="16"/>
      <c r="C482" s="11"/>
      <c r="D482" s="7" t="s">
        <v>28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 x14ac:dyDescent="0.25">
      <c r="A483" s="25"/>
      <c r="B483" s="16"/>
      <c r="C483" s="11"/>
      <c r="D483" s="7" t="s">
        <v>29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5">
      <c r="A484" s="25"/>
      <c r="B484" s="16"/>
      <c r="C484" s="11"/>
      <c r="D484" s="7" t="s">
        <v>30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5">
      <c r="A485" s="25"/>
      <c r="B485" s="16"/>
      <c r="C485" s="11"/>
      <c r="D485" s="7" t="s">
        <v>31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5"/>
      <c r="B486" s="16"/>
      <c r="C486" s="11"/>
      <c r="D486" s="7" t="s">
        <v>32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:J489" si="240">SUM(G480:G488)</f>
        <v>0</v>
      </c>
      <c r="H489" s="21">
        <f t="shared" si="240"/>
        <v>0</v>
      </c>
      <c r="I489" s="21">
        <f t="shared" si="240"/>
        <v>0</v>
      </c>
      <c r="J489" s="21">
        <f t="shared" si="240"/>
        <v>0</v>
      </c>
      <c r="K489" s="27"/>
      <c r="L489" s="21">
        <f t="shared" ref="L489" si="241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30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:J494" si="242">SUM(G490:G493)</f>
        <v>0</v>
      </c>
      <c r="H494" s="21">
        <f t="shared" si="242"/>
        <v>0</v>
      </c>
      <c r="I494" s="21">
        <f t="shared" si="242"/>
        <v>0</v>
      </c>
      <c r="J494" s="21">
        <f t="shared" si="242"/>
        <v>0</v>
      </c>
      <c r="K494" s="27"/>
      <c r="L494" s="21">
        <f t="shared" ref="L494" si="243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29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30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22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:J501" si="244">SUM(G495:G500)</f>
        <v>0</v>
      </c>
      <c r="H501" s="21">
        <f t="shared" si="244"/>
        <v>0</v>
      </c>
      <c r="I501" s="21">
        <f t="shared" si="244"/>
        <v>0</v>
      </c>
      <c r="J501" s="21">
        <f t="shared" si="244"/>
        <v>0</v>
      </c>
      <c r="K501" s="27"/>
      <c r="L501" s="21">
        <f t="shared" ref="L501" si="245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34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30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23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:J508" si="246">SUM(G502:G507)</f>
        <v>0</v>
      </c>
      <c r="H508" s="21">
        <f t="shared" si="246"/>
        <v>0</v>
      </c>
      <c r="I508" s="21">
        <f t="shared" si="246"/>
        <v>0</v>
      </c>
      <c r="J508" s="21">
        <f t="shared" si="246"/>
        <v>0</v>
      </c>
      <c r="K508" s="27"/>
      <c r="L508" s="21">
        <f t="shared" ref="L508" si="247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5" t="s">
        <v>4</v>
      </c>
      <c r="D509" s="56"/>
      <c r="E509" s="33"/>
      <c r="F509" s="34">
        <f>F475+F479+F489+F494+F501+F508</f>
        <v>0</v>
      </c>
      <c r="G509" s="34">
        <f t="shared" ref="G509:J509" si="248">G475+G479+G489+G494+G501+G508</f>
        <v>0</v>
      </c>
      <c r="H509" s="34">
        <f t="shared" si="248"/>
        <v>0</v>
      </c>
      <c r="I509" s="34">
        <f t="shared" si="248"/>
        <v>0</v>
      </c>
      <c r="J509" s="34">
        <f t="shared" si="248"/>
        <v>0</v>
      </c>
      <c r="K509" s="35"/>
      <c r="L509" s="34">
        <f t="shared" ref="L509" si="249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4"/>
      <c r="F510" s="45"/>
      <c r="G510" s="45"/>
      <c r="H510" s="45"/>
      <c r="I510" s="45"/>
      <c r="J510" s="45"/>
      <c r="K510" s="46"/>
      <c r="L510" s="45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7" t="s">
        <v>22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23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:J517" si="250">SUM(G510:G516)</f>
        <v>0</v>
      </c>
      <c r="H517" s="21">
        <f t="shared" si="250"/>
        <v>0</v>
      </c>
      <c r="I517" s="21">
        <f t="shared" si="250"/>
        <v>0</v>
      </c>
      <c r="J517" s="21">
        <f t="shared" si="250"/>
        <v>0</v>
      </c>
      <c r="K517" s="27"/>
      <c r="L517" s="21">
        <f t="shared" ref="L517:L559" si="251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:J521" si="252">SUM(G518:G520)</f>
        <v>0</v>
      </c>
      <c r="H521" s="21">
        <f t="shared" si="252"/>
        <v>0</v>
      </c>
      <c r="I521" s="21">
        <f t="shared" si="252"/>
        <v>0</v>
      </c>
      <c r="J521" s="21">
        <f t="shared" si="252"/>
        <v>0</v>
      </c>
      <c r="K521" s="27"/>
      <c r="L521" s="21">
        <f t="shared" ref="L521" si="253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27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28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29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30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31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32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:J531" si="254">SUM(G522:G530)</f>
        <v>0</v>
      </c>
      <c r="H531" s="21">
        <f t="shared" si="254"/>
        <v>0</v>
      </c>
      <c r="I531" s="21">
        <f t="shared" si="254"/>
        <v>0</v>
      </c>
      <c r="J531" s="21">
        <f t="shared" si="254"/>
        <v>0</v>
      </c>
      <c r="K531" s="27"/>
      <c r="L531" s="21">
        <f t="shared" ref="L531" si="255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30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:J536" si="256">SUM(G532:G535)</f>
        <v>0</v>
      </c>
      <c r="H536" s="21">
        <f t="shared" si="256"/>
        <v>0</v>
      </c>
      <c r="I536" s="21">
        <f t="shared" si="256"/>
        <v>0</v>
      </c>
      <c r="J536" s="21">
        <f t="shared" si="256"/>
        <v>0</v>
      </c>
      <c r="K536" s="27"/>
      <c r="L536" s="21">
        <f t="shared" ref="L536" si="25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29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30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22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:J543" si="258">SUM(G537:G542)</f>
        <v>0</v>
      </c>
      <c r="H543" s="21">
        <f t="shared" si="258"/>
        <v>0</v>
      </c>
      <c r="I543" s="21">
        <f t="shared" si="258"/>
        <v>0</v>
      </c>
      <c r="J543" s="21">
        <f t="shared" si="258"/>
        <v>0</v>
      </c>
      <c r="K543" s="27"/>
      <c r="L543" s="21">
        <f t="shared" ref="L543" si="259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34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30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23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:J550" si="260">SUM(G544:G549)</f>
        <v>0</v>
      </c>
      <c r="H550" s="21">
        <f t="shared" si="260"/>
        <v>0</v>
      </c>
      <c r="I550" s="21">
        <f t="shared" si="260"/>
        <v>0</v>
      </c>
      <c r="J550" s="21">
        <f t="shared" si="260"/>
        <v>0</v>
      </c>
      <c r="K550" s="27"/>
      <c r="L550" s="21">
        <f t="shared" ref="L550" si="261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5" t="s">
        <v>4</v>
      </c>
      <c r="D551" s="56"/>
      <c r="E551" s="33"/>
      <c r="F551" s="34">
        <f>F517+F521+F531+F536+F543+F550</f>
        <v>0</v>
      </c>
      <c r="G551" s="34">
        <f t="shared" ref="G551:J551" si="262">G517+G521+G531+G536+G543+G550</f>
        <v>0</v>
      </c>
      <c r="H551" s="34">
        <f t="shared" si="262"/>
        <v>0</v>
      </c>
      <c r="I551" s="34">
        <f t="shared" si="262"/>
        <v>0</v>
      </c>
      <c r="J551" s="34">
        <f t="shared" si="262"/>
        <v>0</v>
      </c>
      <c r="K551" s="35"/>
      <c r="L551" s="34">
        <f t="shared" ref="L551" si="263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4"/>
      <c r="F552" s="45"/>
      <c r="G552" s="45"/>
      <c r="H552" s="45"/>
      <c r="I552" s="45"/>
      <c r="J552" s="45"/>
      <c r="K552" s="46"/>
      <c r="L552" s="45"/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7" t="s">
        <v>22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7" t="s">
        <v>23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:J559" si="264">SUM(G552:G558)</f>
        <v>0</v>
      </c>
      <c r="H559" s="21">
        <f t="shared" si="264"/>
        <v>0</v>
      </c>
      <c r="I559" s="21">
        <f t="shared" si="264"/>
        <v>0</v>
      </c>
      <c r="J559" s="21">
        <f t="shared" si="264"/>
        <v>0</v>
      </c>
      <c r="K559" s="27"/>
      <c r="L559" s="21">
        <f t="shared" si="251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:J563" si="265">SUM(G560:G562)</f>
        <v>0</v>
      </c>
      <c r="H563" s="21">
        <f t="shared" si="265"/>
        <v>0</v>
      </c>
      <c r="I563" s="21">
        <f t="shared" si="265"/>
        <v>0</v>
      </c>
      <c r="J563" s="21">
        <f t="shared" si="265"/>
        <v>0</v>
      </c>
      <c r="K563" s="27"/>
      <c r="L563" s="21">
        <f t="shared" ref="L563" si="266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27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28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7" t="s">
        <v>29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30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31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32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:J573" si="267">SUM(G564:G572)</f>
        <v>0</v>
      </c>
      <c r="H573" s="21">
        <f t="shared" si="267"/>
        <v>0</v>
      </c>
      <c r="I573" s="21">
        <f t="shared" si="267"/>
        <v>0</v>
      </c>
      <c r="J573" s="21">
        <f t="shared" si="267"/>
        <v>0</v>
      </c>
      <c r="K573" s="27"/>
      <c r="L573" s="21">
        <f t="shared" ref="L573" si="268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30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:J578" si="269">SUM(G574:G577)</f>
        <v>0</v>
      </c>
      <c r="H578" s="21">
        <f t="shared" si="269"/>
        <v>0</v>
      </c>
      <c r="I578" s="21">
        <f t="shared" si="269"/>
        <v>0</v>
      </c>
      <c r="J578" s="21">
        <f t="shared" si="269"/>
        <v>0</v>
      </c>
      <c r="K578" s="27"/>
      <c r="L578" s="21">
        <f t="shared" ref="L578" si="270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29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30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22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:J585" si="271">SUM(G579:G584)</f>
        <v>0</v>
      </c>
      <c r="H585" s="21">
        <f t="shared" si="271"/>
        <v>0</v>
      </c>
      <c r="I585" s="21">
        <f t="shared" si="271"/>
        <v>0</v>
      </c>
      <c r="J585" s="21">
        <f t="shared" si="271"/>
        <v>0</v>
      </c>
      <c r="K585" s="27"/>
      <c r="L585" s="21">
        <f t="shared" ref="L585" si="272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34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30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23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:J592" si="273">SUM(G586:G591)</f>
        <v>0</v>
      </c>
      <c r="H592" s="21">
        <f t="shared" si="273"/>
        <v>0</v>
      </c>
      <c r="I592" s="21">
        <f t="shared" si="273"/>
        <v>0</v>
      </c>
      <c r="J592" s="21">
        <f t="shared" si="273"/>
        <v>0</v>
      </c>
      <c r="K592" s="27"/>
      <c r="L592" s="21">
        <f t="shared" ref="L592" si="274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55" t="s">
        <v>4</v>
      </c>
      <c r="D593" s="56"/>
      <c r="E593" s="33"/>
      <c r="F593" s="34">
        <f>F559+F563+F573+F578+F585+F592</f>
        <v>0</v>
      </c>
      <c r="G593" s="34">
        <f t="shared" ref="G593:J593" si="275">G559+G563+G573+G578+G585+G592</f>
        <v>0</v>
      </c>
      <c r="H593" s="34">
        <f t="shared" si="275"/>
        <v>0</v>
      </c>
      <c r="I593" s="34">
        <f t="shared" si="275"/>
        <v>0</v>
      </c>
      <c r="J593" s="34">
        <f t="shared" si="275"/>
        <v>0</v>
      </c>
      <c r="K593" s="35"/>
      <c r="L593" s="34">
        <f t="shared" ref="L593" si="276">L559+L563+L573+L578+L585+L592</f>
        <v>0</v>
      </c>
    </row>
    <row r="594" spans="1:12" ht="13.5" thickBot="1" x14ac:dyDescent="0.25">
      <c r="A594" s="29"/>
      <c r="B594" s="30"/>
      <c r="C594" s="57" t="s">
        <v>5</v>
      </c>
      <c r="D594" s="57"/>
      <c r="E594" s="57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687</v>
      </c>
      <c r="G594" s="39">
        <f t="shared" ref="G594:L594" si="27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27.407</v>
      </c>
      <c r="H594" s="39">
        <f t="shared" si="277"/>
        <v>21.332000000000001</v>
      </c>
      <c r="I594" s="39">
        <f t="shared" si="277"/>
        <v>87.015000000000001</v>
      </c>
      <c r="J594" s="39">
        <f t="shared" si="277"/>
        <v>576.173</v>
      </c>
      <c r="K594" s="39"/>
      <c r="L594" s="39">
        <f t="shared" si="277"/>
        <v>56.88000000000001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2023-12-05T09:22:51Z</dcterms:modified>
</cp:coreProperties>
</file>